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0923dcb034049f3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-36" windowWidth="19416" windowHeight="7008"/>
  </bookViews>
  <sheets>
    <sheet name="Roads" sheetId="1" r:id="rId1"/>
  </sheets>
  <definedNames>
    <definedName name="_xlnm._FilterDatabase" localSheetId="0" hidden="1">Roads!$D$2:$X$136</definedName>
    <definedName name="_xlnm.Print_Titles" localSheetId="0">Roads!$1:$2</definedName>
  </definedNames>
  <calcPr calcId="125725"/>
</workbook>
</file>

<file path=xl/calcChain.xml><?xml version="1.0" encoding="utf-8"?>
<calcChain xmlns="http://schemas.openxmlformats.org/spreadsheetml/2006/main">
  <c r="V3" i="1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V136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AB4" l="1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3"/>
  <c r="H5"/>
  <c r="I5" s="1"/>
  <c r="H6"/>
  <c r="I6" s="1"/>
  <c r="H7"/>
  <c r="I7" s="1"/>
  <c r="H8"/>
  <c r="I8" s="1"/>
  <c r="H9" s="1"/>
  <c r="I9" s="1"/>
  <c r="H10" s="1"/>
  <c r="I10" s="1"/>
  <c r="H11" s="1"/>
  <c r="I11" s="1"/>
  <c r="H12" s="1"/>
  <c r="I12" s="1"/>
  <c r="H13" s="1"/>
  <c r="I13" s="1"/>
  <c r="H14" s="1"/>
  <c r="I14" s="1"/>
  <c r="H15" s="1"/>
  <c r="I15" s="1"/>
  <c r="H16" s="1"/>
  <c r="I16" s="1"/>
  <c r="H17" s="1"/>
  <c r="I17" s="1"/>
  <c r="H18"/>
  <c r="I18" s="1"/>
  <c r="H19"/>
  <c r="I19" s="1"/>
  <c r="H20"/>
  <c r="I20" s="1"/>
  <c r="H21" s="1"/>
  <c r="I21" s="1"/>
  <c r="H22" s="1"/>
  <c r="I22" s="1"/>
  <c r="H23"/>
  <c r="I23" s="1"/>
  <c r="H24"/>
  <c r="I24" s="1"/>
  <c r="H25" s="1"/>
  <c r="I25" s="1"/>
  <c r="H26" s="1"/>
  <c r="I26" s="1"/>
  <c r="H27"/>
  <c r="I27" s="1"/>
  <c r="H28" s="1"/>
  <c r="I28" s="1"/>
  <c r="H29" s="1"/>
  <c r="I29" s="1"/>
  <c r="H30" s="1"/>
  <c r="I30" s="1"/>
  <c r="H31" s="1"/>
  <c r="I31" s="1"/>
  <c r="H32" s="1"/>
  <c r="I32" s="1"/>
  <c r="H33" s="1"/>
  <c r="I33" s="1"/>
  <c r="H34" s="1"/>
  <c r="I34" s="1"/>
  <c r="H35" s="1"/>
  <c r="I35" s="1"/>
  <c r="H36" s="1"/>
  <c r="I36" s="1"/>
  <c r="H37" s="1"/>
  <c r="I37" s="1"/>
  <c r="H38" s="1"/>
  <c r="I38" s="1"/>
  <c r="H39" s="1"/>
  <c r="I39" s="1"/>
  <c r="H40" s="1"/>
  <c r="I40" s="1"/>
  <c r="H41"/>
  <c r="I41" s="1"/>
  <c r="H42"/>
  <c r="I42" s="1"/>
  <c r="H43"/>
  <c r="I43" s="1"/>
  <c r="H44" s="1"/>
  <c r="I44" s="1"/>
  <c r="H45" s="1"/>
  <c r="I45" s="1"/>
  <c r="H46" s="1"/>
  <c r="I46" s="1"/>
  <c r="H47" s="1"/>
  <c r="I47" s="1"/>
  <c r="H48" s="1"/>
  <c r="I48" s="1"/>
  <c r="H49"/>
  <c r="I49" s="1"/>
  <c r="H50"/>
  <c r="I50" s="1"/>
  <c r="H51"/>
  <c r="I51" s="1"/>
  <c r="H52" s="1"/>
  <c r="I52" s="1"/>
  <c r="H53" s="1"/>
  <c r="I53" s="1"/>
  <c r="H54" s="1"/>
  <c r="I54" s="1"/>
  <c r="H55" s="1"/>
  <c r="I55" s="1"/>
  <c r="H56" s="1"/>
  <c r="I56" s="1"/>
  <c r="H57" s="1"/>
  <c r="I57" s="1"/>
  <c r="H58"/>
  <c r="I58" s="1"/>
  <c r="H60"/>
  <c r="I60" s="1"/>
  <c r="H61"/>
  <c r="I61" s="1"/>
  <c r="H62"/>
  <c r="I62" s="1"/>
  <c r="H63" s="1"/>
  <c r="I63" s="1"/>
  <c r="H64"/>
  <c r="I64" s="1"/>
  <c r="H65" s="1"/>
  <c r="I65" s="1"/>
  <c r="H66"/>
  <c r="I66" s="1"/>
  <c r="H67" s="1"/>
  <c r="I67" s="1"/>
  <c r="H68"/>
  <c r="I68" s="1"/>
  <c r="H69" s="1"/>
  <c r="I69" s="1"/>
  <c r="H70" s="1"/>
  <c r="I70" s="1"/>
  <c r="H71" s="1"/>
  <c r="I71" s="1"/>
  <c r="H72" s="1"/>
  <c r="I72" s="1"/>
  <c r="H73" s="1"/>
  <c r="I73" s="1"/>
  <c r="H74" s="1"/>
  <c r="I74" s="1"/>
  <c r="H75" s="1"/>
  <c r="I75" s="1"/>
  <c r="H76"/>
  <c r="I76" s="1"/>
  <c r="H77"/>
  <c r="I77" s="1"/>
  <c r="H78"/>
  <c r="I78" s="1"/>
  <c r="H79"/>
  <c r="I79" s="1"/>
  <c r="H80"/>
  <c r="I80" s="1"/>
  <c r="H81" s="1"/>
  <c r="I81" s="1"/>
  <c r="H82" s="1"/>
  <c r="I82" s="1"/>
  <c r="H83" s="1"/>
  <c r="I83" s="1"/>
  <c r="H84" s="1"/>
  <c r="I84" s="1"/>
  <c r="H85" s="1"/>
  <c r="I85" s="1"/>
  <c r="H86"/>
  <c r="I86" s="1"/>
  <c r="H87" s="1"/>
  <c r="I87" s="1"/>
  <c r="H88" s="1"/>
  <c r="I88" s="1"/>
  <c r="H89"/>
  <c r="I89" s="1"/>
  <c r="H90"/>
  <c r="I90" s="1"/>
  <c r="H91"/>
  <c r="I91" s="1"/>
  <c r="H92" s="1"/>
  <c r="I92" s="1"/>
  <c r="H93" s="1"/>
  <c r="I93" s="1"/>
  <c r="H94" s="1"/>
  <c r="I94" s="1"/>
  <c r="H95"/>
  <c r="I95" s="1"/>
  <c r="H96" s="1"/>
  <c r="I96" s="1"/>
  <c r="H97" s="1"/>
  <c r="I97" s="1"/>
  <c r="H98"/>
  <c r="I98" s="1"/>
  <c r="H99"/>
  <c r="I99" s="1"/>
  <c r="H100"/>
  <c r="I100" s="1"/>
  <c r="H101"/>
  <c r="I101" s="1"/>
  <c r="H102" s="1"/>
  <c r="I102" s="1"/>
  <c r="H103" s="1"/>
  <c r="I103" s="1"/>
  <c r="H104" s="1"/>
  <c r="I104" s="1"/>
  <c r="H105" s="1"/>
  <c r="I105" s="1"/>
  <c r="H106" s="1"/>
  <c r="I106" s="1"/>
  <c r="H107" s="1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 s="1"/>
  <c r="I116" s="1"/>
  <c r="H117"/>
  <c r="I117" s="1"/>
  <c r="H118" s="1"/>
  <c r="I118" s="1"/>
  <c r="H119" s="1"/>
  <c r="I119" s="1"/>
  <c r="H120" s="1"/>
  <c r="I120" s="1"/>
  <c r="H121" s="1"/>
  <c r="I121" s="1"/>
  <c r="H122" s="1"/>
  <c r="I122" s="1"/>
  <c r="H123" s="1"/>
  <c r="I123" s="1"/>
  <c r="H124"/>
  <c r="I124" s="1"/>
  <c r="H125"/>
  <c r="I125" s="1"/>
  <c r="H126"/>
  <c r="I126" s="1"/>
  <c r="H127" s="1"/>
  <c r="I127" s="1"/>
  <c r="H128" s="1"/>
  <c r="I128" s="1"/>
  <c r="H129" s="1"/>
  <c r="I129" s="1"/>
  <c r="H130"/>
  <c r="I130" s="1"/>
  <c r="H131"/>
  <c r="I131" s="1"/>
  <c r="H132" s="1"/>
  <c r="I132" s="1"/>
  <c r="H133" s="1"/>
  <c r="I133" s="1"/>
  <c r="H134" s="1"/>
  <c r="I134" s="1"/>
  <c r="H135"/>
  <c r="I135" s="1"/>
  <c r="H136"/>
  <c r="I136" s="1"/>
  <c r="H4"/>
  <c r="I4" s="1"/>
  <c r="H3"/>
  <c r="I3" s="1"/>
</calcChain>
</file>

<file path=xl/sharedStrings.xml><?xml version="1.0" encoding="utf-8"?>
<sst xmlns="http://schemas.openxmlformats.org/spreadsheetml/2006/main" count="1033" uniqueCount="364">
  <si>
    <t>MCBURNEY CRESCENT (CASSON -&gt; KENNEWELL)</t>
  </si>
  <si>
    <t>MAY GIBBS CL.</t>
  </si>
  <si>
    <t>BALE PLACE (GRIMSHAW -&gt; BALE)</t>
  </si>
  <si>
    <t>KIDDLE CRESCENT (BAYNTON -&gt; BAYNTON)</t>
  </si>
  <si>
    <t>INSPECTION_DATE_NEW</t>
  </si>
  <si>
    <t>TUCK PLACE (LONGMAN -&gt; TUCK)</t>
  </si>
  <si>
    <t>TWAMLEY CRESCENT (CARDELL -&gt; DEAMER)</t>
  </si>
  <si>
    <t>OAKEY PLACE (MACK -&gt; OAKEY)</t>
  </si>
  <si>
    <t>GONZAGA PLACE (LONGMAN -&gt; GONZAGA)</t>
  </si>
  <si>
    <t>AMES PLACE (FULLERTON -&gt; AMES)</t>
  </si>
  <si>
    <t>STRIPPING_PCT</t>
  </si>
  <si>
    <t>PRICHARD CCT.</t>
  </si>
  <si>
    <t>HARFORD ST.</t>
  </si>
  <si>
    <t>AUSTRAL PLACE (HEMMINGS -&gt; AUSTRAL)</t>
  </si>
  <si>
    <t>HEAGNEY CR.</t>
  </si>
  <si>
    <t>CRACKING_PCT</t>
  </si>
  <si>
    <t>Fair but patch required</t>
  </si>
  <si>
    <t>CASSON STREET (CASSON -&gt; CASSON)</t>
  </si>
  <si>
    <t>MORDUANT PLACE (KIDDLE -&gt; MORDUANT)</t>
  </si>
  <si>
    <t>MELLISH PLACE (MCBURNEY -&gt; MELLISH)</t>
  </si>
  <si>
    <t>LEAKEY PLACE (FULLERTON -&gt; LEAKEY)</t>
  </si>
  <si>
    <t>CLIFT CRESCENT (PRICHARD -&gt; CHAUNCY)</t>
  </si>
  <si>
    <t>CLIFT CRESCENT (ASHLEY -&gt; HEMMINGS)</t>
  </si>
  <si>
    <t>NAASRA_CLASS</t>
  </si>
  <si>
    <t>DEAMER CR.</t>
  </si>
  <si>
    <t>LAMPORT PL.</t>
  </si>
  <si>
    <t>LONGMAN STREET (GONZAGA -&gt; ONIANS)</t>
  </si>
  <si>
    <t>MARY MACKILLOP PLACE (DEAMER -&gt; MARY MACKILLOP)</t>
  </si>
  <si>
    <t>ZADOW PLACE (FULLERTON -&gt; ZADOW)</t>
  </si>
  <si>
    <t>CLIFT CRESCENT (KIDDLE -&gt; ROHAN)</t>
  </si>
  <si>
    <t>CASSON STREET (MCBURNEY -&gt; CASSON)</t>
  </si>
  <si>
    <t>MCBURNEY CRESCENT (CASSON -&gt; CASSON)</t>
  </si>
  <si>
    <t>BEATTIE CR.</t>
  </si>
  <si>
    <t>HOWSON PL.</t>
  </si>
  <si>
    <t>MCBURNEY CRESCENT (PEDLEY -&gt; STREETER)</t>
  </si>
  <si>
    <t>DEAMER CRESCENT (NINA JONES -&gt; MARY MACKILLOP)</t>
  </si>
  <si>
    <t>MACK ST.21-25</t>
  </si>
  <si>
    <t>TWAMLEY CR.</t>
  </si>
  <si>
    <t>BAYNTON ST.</t>
  </si>
  <si>
    <t>ACKLAND PLACE (HEMMINGS -&gt; ACKLAND)</t>
  </si>
  <si>
    <t>CLIFT CRESCENT (DEAMER -&gt; FULLERTON)</t>
  </si>
  <si>
    <t>FULLERTON CRESCENT (CLIFT -&gt; AMES)</t>
  </si>
  <si>
    <t>DEAMER CRESCENT (MEESON -&gt; CLIFT)</t>
  </si>
  <si>
    <t>POGNEY PLACE (ROHAN -&gt; POGNEY)</t>
  </si>
  <si>
    <t>ROUGHING_PCT</t>
  </si>
  <si>
    <t>BEATTIE CRESCENT (MCBURNEY -&gt; SWANTON)</t>
  </si>
  <si>
    <t>KIDDLE CRESCENT (BAYNTON -&gt; MORDUANT)</t>
  </si>
  <si>
    <t>KENNEWELL PL.</t>
  </si>
  <si>
    <t>LEAKEY PL.</t>
  </si>
  <si>
    <t>DEVANNY PLACE (KIDDLE -&gt; DEVANNY)</t>
  </si>
  <si>
    <t>MARY MACKILLOP PL.</t>
  </si>
  <si>
    <t>HOWSON PLACE (TWAMLEY -&gt; HOWSON)</t>
  </si>
  <si>
    <t>GRIMSHAW STREET (BALE -&gt; HEMMINGS)</t>
  </si>
  <si>
    <t>ROHAN STREET (HOURIGAN -&gt; MACK)</t>
  </si>
  <si>
    <t>DANVERS PLACE (LAKER -&gt; DANVERS)</t>
  </si>
  <si>
    <t>HEMMINGS CRESCENT (AUSTRAL -&gt; GRIMSHAW)</t>
  </si>
  <si>
    <t>INSPECTION_DATE</t>
  </si>
  <si>
    <t>Good Condition</t>
  </si>
  <si>
    <t>CLIFT CRESCENT (HEAGNEY -&gt; MAY GIBBS)</t>
  </si>
  <si>
    <t>LONGMAN STREET (BEATTIE -&gt; GONZAGA)</t>
  </si>
  <si>
    <t>ROHAN STREET (MACK -&gt; POGNEY)</t>
  </si>
  <si>
    <t>DANVERS PL.</t>
  </si>
  <si>
    <t>BAYNTON STREET (KIDDLE -&gt; KIDDLE)</t>
  </si>
  <si>
    <t>FRANC PLACE (VIDAL -&gt; FRANC)</t>
  </si>
  <si>
    <t>GRIGG PL.</t>
  </si>
  <si>
    <t>CARDELL PL.</t>
  </si>
  <si>
    <t>MCBURNEY CRESCENT (KENNEWELL -&gt; PEDLEY)</t>
  </si>
  <si>
    <t>GRIMSHAW ST.</t>
  </si>
  <si>
    <t>CHAUNCY CRESCENT (CLIFT -&gt; HARFORD)</t>
  </si>
  <si>
    <t>CLIFT CRESCENT (FULLERTON -&gt; CHAUNCY)</t>
  </si>
  <si>
    <t>ROHAN ST.</t>
  </si>
  <si>
    <t>OAKEY PL.</t>
  </si>
  <si>
    <t>LAKER CRESCENT (HEMMINGS -&gt; JENYNS)</t>
  </si>
  <si>
    <t>CLIFT CRESCENT (ROHAN -&gt; HEAGNEY)</t>
  </si>
  <si>
    <t>DAWBIN PL.</t>
  </si>
  <si>
    <t>JENYNS PL.</t>
  </si>
  <si>
    <t>CHAUNCY CRESCENT (HARFORD -&gt; HARFORD)</t>
  </si>
  <si>
    <t>CLIFT CR.</t>
  </si>
  <si>
    <t>BEATTIE CRESCENT (MCBURNEY -&gt; HEAGNEY)</t>
  </si>
  <si>
    <t>GONZAGA PL.</t>
  </si>
  <si>
    <t>FULLERTON CRESCENT (ZADOW -&gt; VIDAL)</t>
  </si>
  <si>
    <t>CLIFT CRESCENT (CHAUNCY -&gt; JOHNSON)</t>
  </si>
  <si>
    <t>FRANC PL.</t>
  </si>
  <si>
    <t>LONGMAN ST.</t>
  </si>
  <si>
    <t>TUCK PL.</t>
  </si>
  <si>
    <t>GRIMSHAW STREET (HEMMINGS -&gt; BALE)</t>
  </si>
  <si>
    <t>BEATTIE CRESCENT (SWANTON -&gt; MCBURNEY)</t>
  </si>
  <si>
    <t>ROHAN STREET (POGNEY -&gt; ROHAN)</t>
  </si>
  <si>
    <t>GOLDSTEIN CRESCENT (BEATTIE -&gt; ISABELLA/KELLETT)</t>
  </si>
  <si>
    <t>FULLERTON CR.</t>
  </si>
  <si>
    <t>BEATTIE CRESCENT (BEATTIE -&gt; HEMMINGS)</t>
  </si>
  <si>
    <t>BEATTIE CRESCENT (GIBBONS -&gt; LONGMAN)</t>
  </si>
  <si>
    <t>KIDDLE CR.</t>
  </si>
  <si>
    <t>MACK STREET (ROHAN -&gt; OAKEY)</t>
  </si>
  <si>
    <t>CLIFT CRESCENT (FULLERTON -&gt; PRICHARD)</t>
  </si>
  <si>
    <t>HARFORD STREET (LAMPORT -&gt; CHAUNCY)</t>
  </si>
  <si>
    <t>DEAMER CRESCENT (MARY MACKILLOP -&gt; TWAMLEY)</t>
  </si>
  <si>
    <t>TWAMLEY CRESCENT (DEAMER -&gt; GRIGG)</t>
  </si>
  <si>
    <t>ONIANS PL.</t>
  </si>
  <si>
    <t>LAKER CR.</t>
  </si>
  <si>
    <t>ONIANS PLACE (LONGMAN -&gt; ONIANS)</t>
  </si>
  <si>
    <t>7</t>
  </si>
  <si>
    <t>STREETER PLACE (MCBURNEY -&gt; STREETER)</t>
  </si>
  <si>
    <t>HEAGNEY CRESCENT (CLIFT -&gt; MCLORINAN)</t>
  </si>
  <si>
    <t>CLIFT CRESCENT (MAY GIBBS -&gt; MEESON)</t>
  </si>
  <si>
    <t>FULLERTON CRESCENT (VIDAL -&gt; CLIFT)</t>
  </si>
  <si>
    <t>POTHOLES_PCT</t>
  </si>
  <si>
    <t>BEATTIE CRESCENT (HEMMINGS -&gt; MCBURNEY)</t>
  </si>
  <si>
    <t>MCBURNEY CR.</t>
  </si>
  <si>
    <t>FULLERTON CR.64-74</t>
  </si>
  <si>
    <t>HARFORD STREET (CHAUNCY -&gt; LAMPORT)</t>
  </si>
  <si>
    <t>COTTRELL PL.</t>
  </si>
  <si>
    <t>ROHAN STREET (CLIFT -&gt; COTTRELL)</t>
  </si>
  <si>
    <t>KIDDLE CRESCENT (DEVANNY -&gt; WENTCHER)</t>
  </si>
  <si>
    <t>PEDLEY PLACE (MCBURNEY -&gt; PEDLEY)</t>
  </si>
  <si>
    <t>DEAMER CRESCENT (TWAMLEY -&gt; MEESON)</t>
  </si>
  <si>
    <t>COMMENTS_NEW</t>
  </si>
  <si>
    <t>DAWBIN PLACE (HEMMINGS -&gt; DAWBIN)</t>
  </si>
  <si>
    <t>LAKER CRESCENT (JENYNS -&gt; DANVERS)</t>
  </si>
  <si>
    <t>ZADOW PL.</t>
  </si>
  <si>
    <t>BEATTIE CRESCENT (LONGMAN -&gt; GIBBONS)</t>
  </si>
  <si>
    <t>HEMMINGS CRESCENT (BEATTIE -&gt; ACKLAND)</t>
  </si>
  <si>
    <t>Fair Condition</t>
  </si>
  <si>
    <t>CLIFT CRESCENT (KIDDLE -&gt; KIDDLE)</t>
  </si>
  <si>
    <t>HOURIGAN PLACE (ROHAN -&gt; HOURIGAN)</t>
  </si>
  <si>
    <t>PRICHARD CIRCUIT (CLIFT -&gt; PRICHARD)</t>
  </si>
  <si>
    <t>MCBURNEY CRESCENT (MELLISH -&gt; BEATTIE)</t>
  </si>
  <si>
    <t>Priority Reseal</t>
  </si>
  <si>
    <t>ROHAN STREET (MACK -&gt; ROHAN)</t>
  </si>
  <si>
    <t>SEQUENCE</t>
  </si>
  <si>
    <t>COTTRELL PLACE (ROHAN -&gt; COTTRELL)</t>
  </si>
  <si>
    <t>COMMENTS</t>
  </si>
  <si>
    <t>BEATTIE CRESCENT / HOUSE NO 35 - HOUSE NO 51</t>
  </si>
  <si>
    <t>MELLISH PL.</t>
  </si>
  <si>
    <t>GOLDSTEIN CR.</t>
  </si>
  <si>
    <t>LAKER CRESCENT (DANVERS -&gt; HEMMINGS)</t>
  </si>
  <si>
    <t>PRICHARD CIRCUIT (PRICHARD -&gt; PRICHARD)</t>
  </si>
  <si>
    <t>HEMMINGS CRESCENT (GRIMSHAW -&gt; GRIMSHAW)</t>
  </si>
  <si>
    <t>CLIFT CRESCENT (MEESON -&gt; DEAMER)</t>
  </si>
  <si>
    <t>FULLERTON CRESCENT (AMES -&gt; FULLERTON)</t>
  </si>
  <si>
    <t>KIDDLE CRESCENT (CLIFT -&gt; DEVANNY)</t>
  </si>
  <si>
    <t>ROAD_DESCRIPTION</t>
  </si>
  <si>
    <t>VIDAL STREET (VIDAL -&gt; FULLERTON)</t>
  </si>
  <si>
    <t>LONGMAN STREET (ONIANS -&gt; TUCK)</t>
  </si>
  <si>
    <t>FULLERTON CRESCENT / HOUSE NO 64 - HOUSE NO 74</t>
  </si>
  <si>
    <t>BALE PL.</t>
  </si>
  <si>
    <t>VIDAL STREET (FULLERTON -&gt; PELLOE)</t>
  </si>
  <si>
    <t>CHAUNCY CR.</t>
  </si>
  <si>
    <t>MACK ST.</t>
  </si>
  <si>
    <t>LINK_LENGTH</t>
  </si>
  <si>
    <t>CASSON ST.</t>
  </si>
  <si>
    <t>VIDAL STREET (PELLOE -&gt; FRANC)</t>
  </si>
  <si>
    <t>PEDLEY PL.</t>
  </si>
  <si>
    <t>FULLERTON CRESCENT (FULLERTON -&gt; ZADOW)</t>
  </si>
  <si>
    <t>TOTAL_DEFECTS_PCT</t>
  </si>
  <si>
    <t>CLIFT CRESCENT (CHAUNCY -&gt; FULLERTON)</t>
  </si>
  <si>
    <t>VIDAL ST.</t>
  </si>
  <si>
    <t>VIDAL PL.</t>
  </si>
  <si>
    <t>FULLERTON CRESCENT (VIDAL -&gt; LEAKEY)</t>
  </si>
  <si>
    <t>BEATTIE CRESCENT (BEATTIE -&gt; BEATTIE)</t>
  </si>
  <si>
    <t>HEMMINGS CRESCENT (GRIMSHAW -&gt; CLIFT)</t>
  </si>
  <si>
    <t>GRIGG PLACE (TWAMLEY -&gt; GRIGG)</t>
  </si>
  <si>
    <t>VIDAL STREET (FRANC -&gt; VIDAL)</t>
  </si>
  <si>
    <t>KENNEWELL PLACE (MCBURNEY -&gt; KENNEWELL)</t>
  </si>
  <si>
    <t>ROHAN STREET (COTTRELL -&gt; HOURIGAN)</t>
  </si>
  <si>
    <t>AMES PL.</t>
  </si>
  <si>
    <t>MCBURNEY CRESCENT (BEATTIE -&gt; CASSON)</t>
  </si>
  <si>
    <t>CLIFT CRESCENT (HEMMINGS -&gt; KIDDLE)</t>
  </si>
  <si>
    <t>CASSON STREET (CASSON -&gt; MCBURNEY)</t>
  </si>
  <si>
    <t>CASSON STREET / HOUSE NO 12 - HOUSE NO 20</t>
  </si>
  <si>
    <t>VIDAL PLACE (VIDAL -&gt; VIDAL)</t>
  </si>
  <si>
    <t>HOURIGAN PL.</t>
  </si>
  <si>
    <t>BEATTIE CRESCENT (GOLDSTEIN -&gt; LONGMAN)</t>
  </si>
  <si>
    <t>FULLERTON CRESCENT (LEAKEY -&gt; VIDAL)</t>
  </si>
  <si>
    <t>LAMPORT PLACE (HARFORD -&gt; LAMPORT)</t>
  </si>
  <si>
    <t>PELLOE PLACE (VIDAL -&gt; PELLOE)</t>
  </si>
  <si>
    <t>HEMMINGS CRESCENT (LAKER -&gt; LAKER)</t>
  </si>
  <si>
    <t>BEATTIE CR.35-51</t>
  </si>
  <si>
    <t>BEATTIE CRESCENT (LONGMAN -&gt; BEATTIE)</t>
  </si>
  <si>
    <t>DEVANNY PL.</t>
  </si>
  <si>
    <t>HEAGNEY CRESCENT (MCLORINAN -&gt; BEATTIE)</t>
  </si>
  <si>
    <t>HEMMINGS CR.</t>
  </si>
  <si>
    <t>MAY GIBBS CLOSE (CLIFT -&gt; MAY GIBBS)</t>
  </si>
  <si>
    <t>LONGMAN STREET (TUCK -&gt; BEATTIE)</t>
  </si>
  <si>
    <t>MCBURNEY CRESCENT (STREETER -&gt; MELLISH)</t>
  </si>
  <si>
    <t>MACK STREET / HOUSE NO 21 - HOUSE NO 25</t>
  </si>
  <si>
    <t>MACK STREET (OAKEY -&gt; MACK)</t>
  </si>
  <si>
    <t>MACK STREET (MACK -&gt; ROHAN)</t>
  </si>
  <si>
    <t>HEMMINGS CRESCENT (DAWBIN -&gt; AUSTRAL)</t>
  </si>
  <si>
    <t>KIDDLE CRESCENT (MORDUANT -&gt; CLIFT)</t>
  </si>
  <si>
    <t>STREETER PL.</t>
  </si>
  <si>
    <t>TWAMLEY CRESCENT (GRIGG -&gt; HOWSON)</t>
  </si>
  <si>
    <t>AUSTRAL PL.</t>
  </si>
  <si>
    <t>MORDUANT PL.</t>
  </si>
  <si>
    <t>HEMMINGS CRESCENT (ACKLAND -&gt; LAKER)</t>
  </si>
  <si>
    <t>Consider Reseal</t>
  </si>
  <si>
    <t>POGNEY PL.</t>
  </si>
  <si>
    <t>JENYNS PLACE (LAKER -&gt; JENYNS)</t>
  </si>
  <si>
    <t>CARDELL PLACE (TWAMLEY -&gt; CARDELL)</t>
  </si>
  <si>
    <t>8</t>
  </si>
  <si>
    <t>PELLOE PL.</t>
  </si>
  <si>
    <t>WENTCHER PLACE (KIDDLE -&gt; WENTCHER)</t>
  </si>
  <si>
    <t>CASSON ST.12-20</t>
  </si>
  <si>
    <t>TWAMLEY CRESCENT (HOWSON -&gt; CARDELL)</t>
  </si>
  <si>
    <t>HEMMINGS CRESCENT (LAKER -&gt; DAWBIN)</t>
  </si>
  <si>
    <t>ACKLAND PL.</t>
  </si>
  <si>
    <t>CHAUNCY CRESCENT (HARFORD -&gt; CLIFT)</t>
  </si>
  <si>
    <t>ROAD</t>
  </si>
  <si>
    <t>WENTCHER PL.</t>
  </si>
  <si>
    <t>KIDDLE CRESCENT (WENTCHER -&gt; BAYNTON)</t>
  </si>
  <si>
    <t>ROHAN STREET (ROHAN -&gt; MACK)</t>
  </si>
  <si>
    <t>DEAMER CRESCENT (TWAMLEY -&gt; TWAMLEY)</t>
  </si>
  <si>
    <t>Fair</t>
  </si>
  <si>
    <t>PAVEMENT_PROFILE_DEFECT_NEW</t>
  </si>
  <si>
    <t>CRACKING_NEW</t>
  </si>
  <si>
    <t>SURFACE_TEXTURE_CONDITION_NEW</t>
  </si>
  <si>
    <t>OVERALL_RATING</t>
  </si>
  <si>
    <t>Link Chainage Start</t>
  </si>
  <si>
    <t>Link Chainage End</t>
  </si>
  <si>
    <t>Confirmed</t>
  </si>
  <si>
    <t>Should be NAASRA 8, but was 7</t>
  </si>
  <si>
    <t>SUBURB: RICHARDSON</t>
  </si>
  <si>
    <t>SUBURB</t>
  </si>
  <si>
    <t>ROAD_UNIQUE</t>
  </si>
  <si>
    <t>RICHARDSON</t>
  </si>
  <si>
    <t>ACKLAND PL._031416</t>
  </si>
  <si>
    <t>AMES PL._010154</t>
  </si>
  <si>
    <t>AUSTRAL PL._009588</t>
  </si>
  <si>
    <t>BALE PL._009630</t>
  </si>
  <si>
    <t>BAYNTON ST._009794</t>
  </si>
  <si>
    <t>BEATTIE CR._031198</t>
  </si>
  <si>
    <t>BEATTIE CR._031254</t>
  </si>
  <si>
    <t>BEATTIE CR._009476</t>
  </si>
  <si>
    <t>BEATTIE CR._009508</t>
  </si>
  <si>
    <t>BEATTIE CR._031370</t>
  </si>
  <si>
    <t>BEATTIE CR._031460</t>
  </si>
  <si>
    <t>BEATTIE CR._031480</t>
  </si>
  <si>
    <t>BEATTIE CR._009618</t>
  </si>
  <si>
    <t>BEATTIE CR._009652</t>
  </si>
  <si>
    <t>BEATTIE CR._031628</t>
  </si>
  <si>
    <t>BEATTIE CR.35-51_031384</t>
  </si>
  <si>
    <t>CARDELL PL._010052</t>
  </si>
  <si>
    <t>CASSON ST._031490</t>
  </si>
  <si>
    <t>CASSON ST._031498</t>
  </si>
  <si>
    <t>CASSON ST._031540</t>
  </si>
  <si>
    <t>CASSON ST.12-20_031500</t>
  </si>
  <si>
    <t>CHAUNCY CR._010232</t>
  </si>
  <si>
    <t>CHAUNCY CR._010316</t>
  </si>
  <si>
    <t>CHAUNCY CR._010320</t>
  </si>
  <si>
    <t>CLIFT CR._009666</t>
  </si>
  <si>
    <t>CLIFT CR._031642</t>
  </si>
  <si>
    <t>CLIFT CR._009892</t>
  </si>
  <si>
    <t>CLIFT CR._009852</t>
  </si>
  <si>
    <t>CLIFT CR._009826</t>
  </si>
  <si>
    <t>CLIFT CR._009884</t>
  </si>
  <si>
    <t>CLIFT CR._010022</t>
  </si>
  <si>
    <t>CLIFT CR._010086</t>
  </si>
  <si>
    <t>CLIFT CR._010132</t>
  </si>
  <si>
    <t>CLIFT CR._010172</t>
  </si>
  <si>
    <t>CLIFT CR._010210</t>
  </si>
  <si>
    <t>CLIFT CR._010276</t>
  </si>
  <si>
    <t>CLIFT CR._010318</t>
  </si>
  <si>
    <t>CLIFT CR._010366</t>
  </si>
  <si>
    <t>COTTRELL PL._009846</t>
  </si>
  <si>
    <t>DANVERS PL._031366</t>
  </si>
  <si>
    <t>DAWBIN PL._009596</t>
  </si>
  <si>
    <t>DEAMER CR._010292</t>
  </si>
  <si>
    <t>DEAMER CR._010258</t>
  </si>
  <si>
    <t>DEAMER CR._010196</t>
  </si>
  <si>
    <t>DEAMER CR._010098</t>
  </si>
  <si>
    <t>DEAMER CR._010084</t>
  </si>
  <si>
    <t>DEVANNY PL._031630</t>
  </si>
  <si>
    <t>FRANC PL._010212</t>
  </si>
  <si>
    <t>FULLERTON CR._010156</t>
  </si>
  <si>
    <t>FULLERTON CR._010192</t>
  </si>
  <si>
    <t>FULLERTON CR._010364</t>
  </si>
  <si>
    <t>FULLERTON CR._010376</t>
  </si>
  <si>
    <t>FULLERTON CR._010374</t>
  </si>
  <si>
    <t>FULLERTON CR._010336</t>
  </si>
  <si>
    <t>FULLERTON CR._010324</t>
  </si>
  <si>
    <t>FULLERTON CR.64-74_010190</t>
  </si>
  <si>
    <t>GOLDSTEIN CR._031158</t>
  </si>
  <si>
    <t>GONZAGA PL._009438</t>
  </si>
  <si>
    <t>GRIGG PL._010152</t>
  </si>
  <si>
    <t>GRIMSHAW ST._031564</t>
  </si>
  <si>
    <t>GRIMSHAW ST._031526</t>
  </si>
  <si>
    <t>HARFORD ST._010244</t>
  </si>
  <si>
    <t>HARFORD ST._010314</t>
  </si>
  <si>
    <t>HEAGNEY CR._009772</t>
  </si>
  <si>
    <t>HEAGNEY CR._009692</t>
  </si>
  <si>
    <t>HEMMINGS CR._031462</t>
  </si>
  <si>
    <t>HEMMINGS CR._031418</t>
  </si>
  <si>
    <t>HEMMINGS CR._031456</t>
  </si>
  <si>
    <t>HEMMINGS CR._009582</t>
  </si>
  <si>
    <t>HEMMINGS CR._031452</t>
  </si>
  <si>
    <t>HEMMINGS CR._031466</t>
  </si>
  <si>
    <t>HEMMINGS CR._031494</t>
  </si>
  <si>
    <t>HEMMINGS CR._031616</t>
  </si>
  <si>
    <t>HOURIGAN PL._009920</t>
  </si>
  <si>
    <t>HOWSON PL._010100</t>
  </si>
  <si>
    <t>JENYNS PL._009504</t>
  </si>
  <si>
    <t>KENNEWELL PL._031568</t>
  </si>
  <si>
    <t>KIDDLE CR._009676</t>
  </si>
  <si>
    <t>KIDDLE CR._009698</t>
  </si>
  <si>
    <t>KIDDLE CR._009770</t>
  </si>
  <si>
    <t>KIDDLE CR._009796</t>
  </si>
  <si>
    <t>KIDDLE CR._009822</t>
  </si>
  <si>
    <t>KIDDLE CR._009854</t>
  </si>
  <si>
    <t>LAKER CR._031396</t>
  </si>
  <si>
    <t>LAKER CR._009500</t>
  </si>
  <si>
    <t>LAKER CR._031458</t>
  </si>
  <si>
    <t>LAMPORT PL._010260</t>
  </si>
  <si>
    <t>LEAKEY PL._010342</t>
  </si>
  <si>
    <t>LONGMAN ST._009432</t>
  </si>
  <si>
    <t>LONGMAN ST._009456</t>
  </si>
  <si>
    <t>LONGMAN ST._031274</t>
  </si>
  <si>
    <t>LONGMAN ST._031302</t>
  </si>
  <si>
    <t>MACK ST._009896</t>
  </si>
  <si>
    <t>MACK ST._009902</t>
  </si>
  <si>
    <t>MACK ST._009982</t>
  </si>
  <si>
    <t>MACK ST.21-25_009900</t>
  </si>
  <si>
    <t>MARY MACKILLOP PL._010332</t>
  </si>
  <si>
    <t>MAY GIBBS CL._010004</t>
  </si>
  <si>
    <t>MCBURNEY CR._031482</t>
  </si>
  <si>
    <t>MCBURNEY CR._031512</t>
  </si>
  <si>
    <t>MCBURNEY CR._009624</t>
  </si>
  <si>
    <t>MCBURNEY CR._009646</t>
  </si>
  <si>
    <t>MCBURNEY CR._031600</t>
  </si>
  <si>
    <t>MCBURNEY CR._031626</t>
  </si>
  <si>
    <t>MCBURNEY CR._031620</t>
  </si>
  <si>
    <t>MELLISH PL._009694</t>
  </si>
  <si>
    <t>MORDUANT PL._009820</t>
  </si>
  <si>
    <t>OAKEY PL._009860</t>
  </si>
  <si>
    <t>ONIANS PL._009472</t>
  </si>
  <si>
    <t>PEDLEY PL._031604</t>
  </si>
  <si>
    <t>PELLOE PL._010270</t>
  </si>
  <si>
    <t>POGNEY PL._009978</t>
  </si>
  <si>
    <t>PRICHARD CCT._010174</t>
  </si>
  <si>
    <t>PRICHARD CCT._010148</t>
  </si>
  <si>
    <t>ROHAN ST._009848</t>
  </si>
  <si>
    <t>ROHAN ST._009858</t>
  </si>
  <si>
    <t>ROHAN ST._009898</t>
  </si>
  <si>
    <t>ROHAN ST._009924</t>
  </si>
  <si>
    <t>ROHAN ST._009962</t>
  </si>
  <si>
    <t>ROHAN ST._009984</t>
  </si>
  <si>
    <t>ROHAN ST._010102</t>
  </si>
  <si>
    <t>STREETER PL._031640</t>
  </si>
  <si>
    <t>TUCK PL._031338</t>
  </si>
  <si>
    <t>TWAMLEY CR._010096</t>
  </si>
  <si>
    <t>TWAMLEY CR._010082</t>
  </si>
  <si>
    <t>TWAMLEY CR._010072</t>
  </si>
  <si>
    <t>TWAMLEY CR._010206</t>
  </si>
  <si>
    <t>VIDAL PL._010326</t>
  </si>
  <si>
    <t>VIDAL ST._010322</t>
  </si>
  <si>
    <t>VIDAL ST._010268</t>
  </si>
  <si>
    <t>VIDAL ST._010228</t>
  </si>
  <si>
    <t>VIDAL ST._010372</t>
  </si>
  <si>
    <t>WENTCHER PL._009696</t>
  </si>
  <si>
    <t>ZADOW PL._010380</t>
  </si>
  <si>
    <t>RECOMMENDATON</t>
  </si>
  <si>
    <t>XSP</t>
  </si>
  <si>
    <t>A1</t>
  </si>
  <si>
    <t>Stripped Bowl</t>
  </si>
  <si>
    <t>Subsided Section</t>
  </si>
</sst>
</file>

<file path=xl/styles.xml><?xml version="1.0" encoding="utf-8"?>
<styleSheet xmlns="http://schemas.openxmlformats.org/spreadsheetml/2006/main">
  <numFmts count="2">
    <numFmt numFmtId="164" formatCode="d/mm/yy;@"/>
    <numFmt numFmtId="165" formatCode="#,##0.0"/>
  </numFmts>
  <fonts count="6">
    <font>
      <sz val="10"/>
      <color indexed="8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180" wrapText="1"/>
    </xf>
    <xf numFmtId="0" fontId="0" fillId="0" borderId="0" xfId="0" applyFont="1"/>
    <xf numFmtId="0" fontId="3" fillId="0" borderId="3" xfId="0" applyFont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0" applyNumberFormat="1" applyFont="1"/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2" fontId="5" fillId="2" borderId="5" xfId="0" applyNumberFormat="1" applyFont="1" applyFill="1" applyBorder="1" applyAlignment="1">
      <alignment horizontal="center" vertical="top" textRotation="180"/>
    </xf>
    <xf numFmtId="0" fontId="3" fillId="2" borderId="6" xfId="0" applyFont="1" applyFill="1" applyBorder="1" applyAlignment="1">
      <alignment horizontal="center" vertical="top" textRotation="180"/>
    </xf>
    <xf numFmtId="0" fontId="2" fillId="2" borderId="7" xfId="0" applyFont="1" applyFill="1" applyBorder="1" applyAlignment="1">
      <alignment horizontal="center" vertical="top" textRotation="180" wrapText="1"/>
    </xf>
    <xf numFmtId="0" fontId="2" fillId="2" borderId="7" xfId="0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top" textRotation="180" wrapText="1"/>
    </xf>
    <xf numFmtId="164" fontId="2" fillId="2" borderId="7" xfId="0" applyNumberFormat="1" applyFont="1" applyFill="1" applyBorder="1" applyAlignment="1">
      <alignment horizontal="center" vertical="top" textRotation="180" wrapText="1"/>
    </xf>
    <xf numFmtId="0" fontId="2" fillId="2" borderId="9" xfId="0" applyFont="1" applyFill="1" applyBorder="1" applyAlignment="1">
      <alignment horizontal="center" vertical="top" textRotation="180" wrapText="1"/>
    </xf>
    <xf numFmtId="0" fontId="4" fillId="3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" fontId="2" fillId="2" borderId="0" xfId="0" applyNumberFormat="1" applyFont="1" applyFill="1" applyBorder="1" applyAlignment="1">
      <alignment horizontal="center" vertical="top" textRotation="180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numFmt numFmtId="164" formatCode="d/mm/yy;@"/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0" justifyLastLine="0" shrinkToFit="0" mergeCell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9"/>
          <bgColor indexed="22"/>
        </patternFill>
      </fill>
      <alignment horizontal="center" vertical="top" textRotation="180" wrapText="1" indent="0" relativeIndent="255" justifyLastLine="0" shrinkToFit="0" mergeCell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2:X136" totalsRowShown="0" headerRowDxfId="24" dataDxfId="23" tableBorderDxfId="22">
  <autoFilter ref="C2:X136">
    <filterColumn colId="7"/>
    <filterColumn colId="20"/>
  </autoFilter>
  <tableColumns count="22">
    <tableColumn id="4" name="SEQUENCE" dataDxfId="21"/>
    <tableColumn id="3" name="ROAD" dataDxfId="20"/>
    <tableColumn id="5" name="ROAD_DESCRIPTION" dataDxfId="19"/>
    <tableColumn id="7" name="NAASRA_CLASS" dataDxfId="18"/>
    <tableColumn id="6" name="LINK_LENGTH" dataDxfId="17"/>
    <tableColumn id="9" name="Link Chainage Start" dataDxfId="16">
      <calculatedColumnFormula>IF(C3=1,"0.00",I2)</calculatedColumnFormula>
    </tableColumn>
    <tableColumn id="10" name="Link Chainage End" dataDxfId="15">
      <calculatedColumnFormula>IF(H3="0.00",G3,(I2+G3))</calculatedColumnFormula>
    </tableColumn>
    <tableColumn id="2" name="XSP" dataDxfId="14"/>
    <tableColumn id="8" name="INSPECTION_DATE" dataDxfId="13"/>
    <tableColumn id="11" name="COMMENTS" dataDxfId="12"/>
    <tableColumn id="12" name="STRIPPING_PCT" dataDxfId="11"/>
    <tableColumn id="13" name="ROUGHING_PCT" dataDxfId="10"/>
    <tableColumn id="14" name="CRACKING_PCT" dataDxfId="9"/>
    <tableColumn id="15" name="POTHOLES_PCT" dataDxfId="8"/>
    <tableColumn id="16" name="TOTAL_DEFECTS_PCT" dataDxfId="7"/>
    <tableColumn id="17" name="INSPECTION_DATE_NEW" dataDxfId="6"/>
    <tableColumn id="18" name="PAVEMENT_PROFILE_DEFECT_NEW" dataDxfId="5"/>
    <tableColumn id="19" name="CRACKING_NEW" dataDxfId="4"/>
    <tableColumn id="20" name="SURFACE_TEXTURE_CONDITION_NEW" dataDxfId="3"/>
    <tableColumn id="21" name="OVERALL_RATING" dataDxfId="2">
      <calculatedColumnFormula>(0.1*S3)+(0.7*T3)+(0.2*U3)</calculatedColumnFormula>
    </tableColumn>
    <tableColumn id="1" name="RECOMMENDATON" dataDxfId="0">
      <calculatedColumnFormula>IF(V3&gt;=3,"Priority Reseal",IF(V3&gt;2,"Consider Reseal",IF(V3&gt;0,"Good","")))</calculatedColumnFormula>
    </tableColumn>
    <tableColumn id="22" name="COMMENTS_NEW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51"/>
  <sheetViews>
    <sheetView tabSelected="1" topLeftCell="E1" zoomScale="85" zoomScaleNormal="85" workbookViewId="0">
      <pane ySplit="2" topLeftCell="A3" activePane="bottomLeft" state="frozen"/>
      <selection activeCell="D1" sqref="D1"/>
      <selection pane="bottomLeft" activeCell="AE4" sqref="AE4"/>
    </sheetView>
  </sheetViews>
  <sheetFormatPr defaultColWidth="9.109375" defaultRowHeight="13.2"/>
  <cols>
    <col min="1" max="1" width="11.6640625" style="3" hidden="1" customWidth="1"/>
    <col min="2" max="2" width="23.44140625" style="3" hidden="1" customWidth="1"/>
    <col min="3" max="3" width="5.33203125" style="7" hidden="1" customWidth="1"/>
    <col min="4" max="4" width="19.6640625" style="3" customWidth="1"/>
    <col min="5" max="5" width="55.33203125" style="3" bestFit="1" customWidth="1"/>
    <col min="6" max="6" width="6.109375" style="3" customWidth="1"/>
    <col min="7" max="7" width="4.44140625" style="7" customWidth="1"/>
    <col min="8" max="8" width="5" style="7" customWidth="1"/>
    <col min="9" max="11" width="9.109375" style="3"/>
    <col min="12" max="12" width="17.44140625" style="8" customWidth="1"/>
    <col min="13" max="13" width="5.88671875" style="8" customWidth="1"/>
    <col min="14" max="14" width="5.5546875" style="8" customWidth="1"/>
    <col min="15" max="15" width="6.33203125" style="3" customWidth="1"/>
    <col min="16" max="16" width="4.33203125" style="7" customWidth="1"/>
    <col min="17" max="17" width="5.5546875" style="7" customWidth="1"/>
    <col min="18" max="18" width="9.6640625" style="7" customWidth="1"/>
    <col min="19" max="20" width="5.33203125" style="7" customWidth="1"/>
    <col min="21" max="21" width="9" style="3" customWidth="1"/>
    <col min="22" max="22" width="8.44140625" style="3" customWidth="1"/>
    <col min="23" max="23" width="15.5546875" style="3" customWidth="1"/>
    <col min="24" max="24" width="17.109375" style="3" customWidth="1"/>
    <col min="25" max="25" width="7.33203125" style="3" customWidth="1"/>
    <col min="26" max="26" width="7.33203125" style="3" hidden="1" customWidth="1"/>
    <col min="27" max="27" width="17" style="3" hidden="1" customWidth="1"/>
    <col min="28" max="28" width="0" style="3" hidden="1" customWidth="1"/>
    <col min="29" max="29" width="9.109375" style="3" hidden="1" customWidth="1"/>
    <col min="30" max="32" width="9.109375" style="3" customWidth="1"/>
    <col min="33" max="16384" width="9.109375" style="3"/>
  </cols>
  <sheetData>
    <row r="1" spans="1:28">
      <c r="C1" s="4"/>
      <c r="D1" s="37" t="s">
        <v>221</v>
      </c>
      <c r="E1" s="38"/>
      <c r="F1" s="38"/>
      <c r="G1" s="38"/>
      <c r="H1" s="38"/>
      <c r="I1" s="39"/>
      <c r="J1" s="10"/>
      <c r="K1" s="40">
        <v>2013</v>
      </c>
      <c r="L1" s="41"/>
      <c r="M1" s="41"/>
      <c r="N1" s="41"/>
      <c r="O1" s="41"/>
      <c r="P1" s="41"/>
      <c r="Q1" s="42"/>
      <c r="R1" s="36">
        <v>2016</v>
      </c>
      <c r="S1" s="36"/>
      <c r="T1" s="36"/>
      <c r="U1" s="36"/>
      <c r="V1" s="36"/>
      <c r="W1" s="36"/>
      <c r="X1" s="36"/>
    </row>
    <row r="2" spans="1:28" s="2" customFormat="1" ht="105.75" customHeight="1">
      <c r="A2" s="11" t="s">
        <v>222</v>
      </c>
      <c r="B2" s="12" t="s">
        <v>223</v>
      </c>
      <c r="C2" s="13" t="s">
        <v>129</v>
      </c>
      <c r="D2" s="14" t="s">
        <v>207</v>
      </c>
      <c r="E2" s="14" t="s">
        <v>141</v>
      </c>
      <c r="F2" s="13" t="s">
        <v>23</v>
      </c>
      <c r="G2" s="13" t="s">
        <v>149</v>
      </c>
      <c r="H2" s="15" t="s">
        <v>217</v>
      </c>
      <c r="I2" s="15" t="s">
        <v>218</v>
      </c>
      <c r="J2" s="28" t="s">
        <v>360</v>
      </c>
      <c r="K2" s="16" t="s">
        <v>56</v>
      </c>
      <c r="L2" s="13" t="s">
        <v>131</v>
      </c>
      <c r="M2" s="13" t="s">
        <v>10</v>
      </c>
      <c r="N2" s="13" t="s">
        <v>44</v>
      </c>
      <c r="O2" s="13" t="s">
        <v>15</v>
      </c>
      <c r="P2" s="13" t="s">
        <v>106</v>
      </c>
      <c r="Q2" s="13" t="s">
        <v>154</v>
      </c>
      <c r="R2" s="13" t="s">
        <v>4</v>
      </c>
      <c r="S2" s="13" t="s">
        <v>213</v>
      </c>
      <c r="T2" s="13" t="s">
        <v>214</v>
      </c>
      <c r="U2" s="13" t="s">
        <v>215</v>
      </c>
      <c r="V2" s="13" t="s">
        <v>216</v>
      </c>
      <c r="W2" s="17" t="s">
        <v>359</v>
      </c>
      <c r="X2" s="17" t="s">
        <v>116</v>
      </c>
    </row>
    <row r="3" spans="1:28" s="5" customFormat="1" ht="20.100000000000001" customHeight="1">
      <c r="A3" s="18" t="s">
        <v>224</v>
      </c>
      <c r="B3" s="18" t="s">
        <v>225</v>
      </c>
      <c r="C3" s="19">
        <v>1</v>
      </c>
      <c r="D3" s="20" t="s">
        <v>205</v>
      </c>
      <c r="E3" s="20" t="s">
        <v>39</v>
      </c>
      <c r="F3" s="21" t="s">
        <v>199</v>
      </c>
      <c r="G3" s="19">
        <v>61</v>
      </c>
      <c r="H3" s="1" t="str">
        <f>IF(C3=1,"0.00","")</f>
        <v>0.00</v>
      </c>
      <c r="I3" s="1">
        <f>IF(H3="0.00",G3,"")</f>
        <v>61</v>
      </c>
      <c r="J3" s="1"/>
      <c r="K3" s="22">
        <v>41592</v>
      </c>
      <c r="L3" s="23" t="s">
        <v>127</v>
      </c>
      <c r="M3" s="24">
        <v>5</v>
      </c>
      <c r="N3" s="24">
        <v>5</v>
      </c>
      <c r="O3" s="24">
        <v>25</v>
      </c>
      <c r="P3" s="24">
        <v>0</v>
      </c>
      <c r="Q3" s="25"/>
      <c r="R3" s="26">
        <v>42635</v>
      </c>
      <c r="S3" s="20">
        <v>1</v>
      </c>
      <c r="T3" s="20">
        <v>1</v>
      </c>
      <c r="U3" s="20">
        <v>1</v>
      </c>
      <c r="V3" s="32">
        <f>(0.1*S3)+(0.7*T3)+(0.2*U3)</f>
        <v>1</v>
      </c>
      <c r="W3" s="33" t="str">
        <f t="shared" ref="W3:W34" si="0">IF(V3&gt;=3,"Priority Reseal",IF(V3&gt;2,"Consider Reseal",IF(V3&gt;0,"Good","")))</f>
        <v>Good</v>
      </c>
      <c r="X3" s="20"/>
      <c r="Z3" s="6" t="s">
        <v>205</v>
      </c>
      <c r="AB3" s="5" t="str">
        <f t="shared" ref="AB3:AB34" si="1">IF((D3=Z3),"TRUE","FALSE")</f>
        <v>TRUE</v>
      </c>
    </row>
    <row r="4" spans="1:28" s="5" customFormat="1" ht="20.100000000000001" customHeight="1">
      <c r="A4" s="27" t="s">
        <v>224</v>
      </c>
      <c r="B4" s="27" t="s">
        <v>226</v>
      </c>
      <c r="C4" s="19">
        <v>1</v>
      </c>
      <c r="D4" s="20" t="s">
        <v>165</v>
      </c>
      <c r="E4" s="20" t="s">
        <v>9</v>
      </c>
      <c r="F4" s="21" t="s">
        <v>199</v>
      </c>
      <c r="G4" s="19">
        <v>118</v>
      </c>
      <c r="H4" s="1" t="str">
        <f t="shared" ref="H4:H35" si="2">IF(C4=1,"0.00",I3)</f>
        <v>0.00</v>
      </c>
      <c r="I4" s="1">
        <f t="shared" ref="I4:I35" si="3">IF(H4="0.00",G4,(I3+G4))</f>
        <v>118</v>
      </c>
      <c r="J4" s="1"/>
      <c r="K4" s="22">
        <v>41592</v>
      </c>
      <c r="L4" s="23" t="s">
        <v>195</v>
      </c>
      <c r="M4" s="24">
        <v>0</v>
      </c>
      <c r="N4" s="24">
        <v>1</v>
      </c>
      <c r="O4" s="24">
        <v>8</v>
      </c>
      <c r="P4" s="24">
        <v>9</v>
      </c>
      <c r="Q4" s="25"/>
      <c r="R4" s="26">
        <v>42635</v>
      </c>
      <c r="S4" s="20">
        <v>2</v>
      </c>
      <c r="T4" s="20">
        <v>3</v>
      </c>
      <c r="U4" s="20">
        <v>2</v>
      </c>
      <c r="V4" s="32">
        <f t="shared" ref="V4:V34" si="4">(0.1*S4)+(0.7*T4)+(0.2*U4)</f>
        <v>2.6999999999999997</v>
      </c>
      <c r="W4" s="33" t="str">
        <f t="shared" si="0"/>
        <v>Consider Reseal</v>
      </c>
      <c r="X4" s="20"/>
      <c r="Z4" s="6" t="s">
        <v>165</v>
      </c>
      <c r="AB4" s="5" t="str">
        <f t="shared" si="1"/>
        <v>TRUE</v>
      </c>
    </row>
    <row r="5" spans="1:28" s="5" customFormat="1" ht="20.100000000000001" customHeight="1">
      <c r="A5" s="18" t="s">
        <v>224</v>
      </c>
      <c r="B5" s="18" t="s">
        <v>227</v>
      </c>
      <c r="C5" s="19">
        <v>1</v>
      </c>
      <c r="D5" s="20" t="s">
        <v>192</v>
      </c>
      <c r="E5" s="20" t="s">
        <v>13</v>
      </c>
      <c r="F5" s="21" t="s">
        <v>199</v>
      </c>
      <c r="G5" s="19">
        <v>82</v>
      </c>
      <c r="H5" s="1" t="str">
        <f t="shared" si="2"/>
        <v>0.00</v>
      </c>
      <c r="I5" s="1">
        <f t="shared" si="3"/>
        <v>82</v>
      </c>
      <c r="J5" s="1"/>
      <c r="K5" s="22">
        <v>41592</v>
      </c>
      <c r="L5" s="23" t="s">
        <v>57</v>
      </c>
      <c r="M5" s="24">
        <v>2</v>
      </c>
      <c r="N5" s="24">
        <v>0</v>
      </c>
      <c r="O5" s="24">
        <v>0</v>
      </c>
      <c r="P5" s="24">
        <v>0</v>
      </c>
      <c r="Q5" s="25"/>
      <c r="R5" s="26">
        <v>42635</v>
      </c>
      <c r="S5" s="20">
        <v>1</v>
      </c>
      <c r="T5" s="20">
        <v>1</v>
      </c>
      <c r="U5" s="20">
        <v>3</v>
      </c>
      <c r="V5" s="32">
        <f t="shared" si="4"/>
        <v>1.4</v>
      </c>
      <c r="W5" s="33" t="str">
        <f t="shared" si="0"/>
        <v>Good</v>
      </c>
      <c r="X5" s="20"/>
      <c r="Z5" s="6" t="s">
        <v>192</v>
      </c>
      <c r="AB5" s="5" t="str">
        <f t="shared" si="1"/>
        <v>TRUE</v>
      </c>
    </row>
    <row r="6" spans="1:28" s="5" customFormat="1" ht="20.100000000000001" customHeight="1">
      <c r="A6" s="27" t="s">
        <v>224</v>
      </c>
      <c r="B6" s="27" t="s">
        <v>228</v>
      </c>
      <c r="C6" s="19">
        <v>1</v>
      </c>
      <c r="D6" s="20" t="s">
        <v>145</v>
      </c>
      <c r="E6" s="20" t="s">
        <v>2</v>
      </c>
      <c r="F6" s="21" t="s">
        <v>199</v>
      </c>
      <c r="G6" s="19">
        <v>52</v>
      </c>
      <c r="H6" s="1" t="str">
        <f t="shared" si="2"/>
        <v>0.00</v>
      </c>
      <c r="I6" s="1">
        <f t="shared" si="3"/>
        <v>52</v>
      </c>
      <c r="J6" s="1"/>
      <c r="K6" s="22">
        <v>41592</v>
      </c>
      <c r="L6" s="23" t="s">
        <v>212</v>
      </c>
      <c r="M6" s="24">
        <v>2</v>
      </c>
      <c r="N6" s="24">
        <v>0</v>
      </c>
      <c r="O6" s="24">
        <v>6</v>
      </c>
      <c r="P6" s="24">
        <v>0</v>
      </c>
      <c r="Q6" s="25"/>
      <c r="R6" s="26">
        <v>42635</v>
      </c>
      <c r="S6" s="20">
        <v>3</v>
      </c>
      <c r="T6" s="20">
        <v>3</v>
      </c>
      <c r="U6" s="20">
        <v>1</v>
      </c>
      <c r="V6" s="32">
        <f t="shared" si="4"/>
        <v>2.5999999999999996</v>
      </c>
      <c r="W6" s="33" t="str">
        <f t="shared" si="0"/>
        <v>Consider Reseal</v>
      </c>
      <c r="X6" s="20"/>
      <c r="Z6" s="6" t="s">
        <v>145</v>
      </c>
      <c r="AB6" s="5" t="str">
        <f t="shared" si="1"/>
        <v>TRUE</v>
      </c>
    </row>
    <row r="7" spans="1:28" s="5" customFormat="1" ht="20.100000000000001" customHeight="1">
      <c r="A7" s="18" t="s">
        <v>224</v>
      </c>
      <c r="B7" s="18" t="s">
        <v>229</v>
      </c>
      <c r="C7" s="19">
        <v>1</v>
      </c>
      <c r="D7" s="20" t="s">
        <v>38</v>
      </c>
      <c r="E7" s="20" t="s">
        <v>62</v>
      </c>
      <c r="F7" s="21" t="s">
        <v>199</v>
      </c>
      <c r="G7" s="19">
        <v>477</v>
      </c>
      <c r="H7" s="1" t="str">
        <f t="shared" si="2"/>
        <v>0.00</v>
      </c>
      <c r="I7" s="1">
        <f t="shared" si="3"/>
        <v>477</v>
      </c>
      <c r="J7" s="1"/>
      <c r="K7" s="22">
        <v>41592</v>
      </c>
      <c r="L7" s="23" t="s">
        <v>16</v>
      </c>
      <c r="M7" s="24">
        <v>0</v>
      </c>
      <c r="N7" s="24">
        <v>2</v>
      </c>
      <c r="O7" s="24">
        <v>8</v>
      </c>
      <c r="P7" s="24">
        <v>0</v>
      </c>
      <c r="Q7" s="25"/>
      <c r="R7" s="26">
        <v>42635</v>
      </c>
      <c r="S7" s="20">
        <v>1</v>
      </c>
      <c r="T7" s="20">
        <v>4</v>
      </c>
      <c r="U7" s="20">
        <v>2</v>
      </c>
      <c r="V7" s="32">
        <f t="shared" si="4"/>
        <v>3.3</v>
      </c>
      <c r="W7" s="33" t="str">
        <f t="shared" si="0"/>
        <v>Priority Reseal</v>
      </c>
      <c r="X7" s="20"/>
      <c r="Z7" s="6" t="s">
        <v>38</v>
      </c>
      <c r="AB7" s="5" t="str">
        <f t="shared" si="1"/>
        <v>TRUE</v>
      </c>
    </row>
    <row r="8" spans="1:28" s="5" customFormat="1" ht="20.100000000000001" customHeight="1">
      <c r="A8" s="27" t="s">
        <v>224</v>
      </c>
      <c r="B8" s="27" t="s">
        <v>230</v>
      </c>
      <c r="C8" s="19">
        <v>1</v>
      </c>
      <c r="D8" s="20" t="s">
        <v>32</v>
      </c>
      <c r="E8" s="20" t="s">
        <v>172</v>
      </c>
      <c r="F8" s="21">
        <v>7</v>
      </c>
      <c r="G8" s="19">
        <v>93</v>
      </c>
      <c r="H8" s="1" t="str">
        <f t="shared" si="2"/>
        <v>0.00</v>
      </c>
      <c r="I8" s="1">
        <f t="shared" si="3"/>
        <v>93</v>
      </c>
      <c r="J8" s="1"/>
      <c r="K8" s="22">
        <v>41592</v>
      </c>
      <c r="L8" s="23" t="s">
        <v>57</v>
      </c>
      <c r="M8" s="24">
        <v>0</v>
      </c>
      <c r="N8" s="24">
        <v>0</v>
      </c>
      <c r="O8" s="24">
        <v>0</v>
      </c>
      <c r="P8" s="24">
        <v>0</v>
      </c>
      <c r="Q8" s="24"/>
      <c r="R8" s="26">
        <v>42635</v>
      </c>
      <c r="S8" s="20">
        <v>1</v>
      </c>
      <c r="T8" s="20">
        <v>3</v>
      </c>
      <c r="U8" s="20">
        <v>1</v>
      </c>
      <c r="V8" s="32">
        <f t="shared" si="4"/>
        <v>2.4</v>
      </c>
      <c r="W8" s="33" t="str">
        <f t="shared" si="0"/>
        <v>Consider Reseal</v>
      </c>
      <c r="X8" s="20"/>
      <c r="Z8" s="6" t="s">
        <v>32</v>
      </c>
      <c r="AB8" s="5" t="str">
        <f t="shared" si="1"/>
        <v>TRUE</v>
      </c>
    </row>
    <row r="9" spans="1:28" s="5" customFormat="1" ht="20.100000000000001" customHeight="1">
      <c r="A9" s="18" t="s">
        <v>224</v>
      </c>
      <c r="B9" s="18" t="s">
        <v>231</v>
      </c>
      <c r="C9" s="19">
        <v>2</v>
      </c>
      <c r="D9" s="20" t="s">
        <v>32</v>
      </c>
      <c r="E9" s="20" t="s">
        <v>120</v>
      </c>
      <c r="F9" s="21">
        <v>7</v>
      </c>
      <c r="G9" s="19">
        <v>84</v>
      </c>
      <c r="H9" s="1">
        <f t="shared" si="2"/>
        <v>93</v>
      </c>
      <c r="I9" s="1">
        <f t="shared" si="3"/>
        <v>177</v>
      </c>
      <c r="J9" s="1"/>
      <c r="K9" s="22">
        <v>41592</v>
      </c>
      <c r="L9" s="23" t="s">
        <v>57</v>
      </c>
      <c r="M9" s="24">
        <v>0</v>
      </c>
      <c r="N9" s="24">
        <v>0</v>
      </c>
      <c r="O9" s="24">
        <v>0</v>
      </c>
      <c r="P9" s="24">
        <v>0</v>
      </c>
      <c r="Q9" s="24"/>
      <c r="R9" s="26">
        <v>42635</v>
      </c>
      <c r="S9" s="20">
        <v>1</v>
      </c>
      <c r="T9" s="20">
        <v>1</v>
      </c>
      <c r="U9" s="20">
        <v>1</v>
      </c>
      <c r="V9" s="32">
        <f t="shared" si="4"/>
        <v>1</v>
      </c>
      <c r="W9" s="33" t="str">
        <f t="shared" si="0"/>
        <v>Good</v>
      </c>
      <c r="X9" s="20"/>
      <c r="Z9" s="6" t="s">
        <v>32</v>
      </c>
      <c r="AB9" s="5" t="str">
        <f t="shared" si="1"/>
        <v>TRUE</v>
      </c>
    </row>
    <row r="10" spans="1:28" s="5" customFormat="1" ht="20.100000000000001" customHeight="1">
      <c r="A10" s="27" t="s">
        <v>224</v>
      </c>
      <c r="B10" s="27" t="s">
        <v>232</v>
      </c>
      <c r="C10" s="19">
        <v>3</v>
      </c>
      <c r="D10" s="20" t="s">
        <v>32</v>
      </c>
      <c r="E10" s="20" t="s">
        <v>91</v>
      </c>
      <c r="F10" s="21">
        <v>7</v>
      </c>
      <c r="G10" s="19">
        <v>57</v>
      </c>
      <c r="H10" s="1">
        <f t="shared" si="2"/>
        <v>177</v>
      </c>
      <c r="I10" s="1">
        <f t="shared" si="3"/>
        <v>234</v>
      </c>
      <c r="J10" s="1"/>
      <c r="K10" s="22">
        <v>41592</v>
      </c>
      <c r="L10" s="23" t="s">
        <v>57</v>
      </c>
      <c r="M10" s="24">
        <v>0</v>
      </c>
      <c r="N10" s="24">
        <v>0</v>
      </c>
      <c r="O10" s="24">
        <v>0</v>
      </c>
      <c r="P10" s="24">
        <v>0</v>
      </c>
      <c r="Q10" s="24"/>
      <c r="R10" s="26">
        <v>42635</v>
      </c>
      <c r="S10" s="20">
        <v>1</v>
      </c>
      <c r="T10" s="20">
        <v>1</v>
      </c>
      <c r="U10" s="20">
        <v>1</v>
      </c>
      <c r="V10" s="32">
        <f t="shared" si="4"/>
        <v>1</v>
      </c>
      <c r="W10" s="33" t="str">
        <f t="shared" si="0"/>
        <v>Good</v>
      </c>
      <c r="X10" s="20"/>
      <c r="Z10" s="6" t="s">
        <v>32</v>
      </c>
      <c r="AB10" s="5" t="str">
        <f t="shared" si="1"/>
        <v>TRUE</v>
      </c>
    </row>
    <row r="11" spans="1:28" s="5" customFormat="1" ht="20.100000000000001" customHeight="1">
      <c r="A11" s="18" t="s">
        <v>224</v>
      </c>
      <c r="B11" s="18" t="s">
        <v>233</v>
      </c>
      <c r="C11" s="19">
        <v>4</v>
      </c>
      <c r="D11" s="20" t="s">
        <v>32</v>
      </c>
      <c r="E11" s="20" t="s">
        <v>178</v>
      </c>
      <c r="F11" s="21">
        <v>7</v>
      </c>
      <c r="G11" s="19">
        <v>59</v>
      </c>
      <c r="H11" s="1">
        <f t="shared" si="2"/>
        <v>234</v>
      </c>
      <c r="I11" s="1">
        <f t="shared" si="3"/>
        <v>293</v>
      </c>
      <c r="J11" s="1"/>
      <c r="K11" s="22">
        <v>41592</v>
      </c>
      <c r="L11" s="23" t="s">
        <v>57</v>
      </c>
      <c r="M11" s="24">
        <v>0</v>
      </c>
      <c r="N11" s="24">
        <v>0</v>
      </c>
      <c r="O11" s="24">
        <v>0</v>
      </c>
      <c r="P11" s="24">
        <v>0</v>
      </c>
      <c r="Q11" s="24"/>
      <c r="R11" s="26">
        <v>42635</v>
      </c>
      <c r="S11" s="20">
        <v>1</v>
      </c>
      <c r="T11" s="20">
        <v>1</v>
      </c>
      <c r="U11" s="20">
        <v>1</v>
      </c>
      <c r="V11" s="32">
        <f t="shared" si="4"/>
        <v>1</v>
      </c>
      <c r="W11" s="33" t="str">
        <f t="shared" si="0"/>
        <v>Good</v>
      </c>
      <c r="X11" s="20"/>
      <c r="Z11" s="6" t="s">
        <v>32</v>
      </c>
      <c r="AB11" s="5" t="str">
        <f t="shared" si="1"/>
        <v>TRUE</v>
      </c>
    </row>
    <row r="12" spans="1:28" s="5" customFormat="1" ht="20.100000000000001" customHeight="1">
      <c r="A12" s="27" t="s">
        <v>224</v>
      </c>
      <c r="B12" s="27" t="s">
        <v>234</v>
      </c>
      <c r="C12" s="19">
        <v>5</v>
      </c>
      <c r="D12" s="20" t="s">
        <v>32</v>
      </c>
      <c r="E12" s="20" t="s">
        <v>159</v>
      </c>
      <c r="F12" s="21">
        <v>7</v>
      </c>
      <c r="G12" s="19">
        <v>37</v>
      </c>
      <c r="H12" s="1">
        <f t="shared" si="2"/>
        <v>293</v>
      </c>
      <c r="I12" s="1">
        <f t="shared" si="3"/>
        <v>330</v>
      </c>
      <c r="J12" s="1"/>
      <c r="K12" s="22">
        <v>41592</v>
      </c>
      <c r="L12" s="23" t="s">
        <v>57</v>
      </c>
      <c r="M12" s="24">
        <v>0</v>
      </c>
      <c r="N12" s="24">
        <v>0</v>
      </c>
      <c r="O12" s="24">
        <v>0</v>
      </c>
      <c r="P12" s="24">
        <v>0</v>
      </c>
      <c r="Q12" s="24"/>
      <c r="R12" s="26">
        <v>42635</v>
      </c>
      <c r="S12" s="20">
        <v>1</v>
      </c>
      <c r="T12" s="20">
        <v>1</v>
      </c>
      <c r="U12" s="20">
        <v>1</v>
      </c>
      <c r="V12" s="32">
        <f t="shared" si="4"/>
        <v>1</v>
      </c>
      <c r="W12" s="33" t="str">
        <f t="shared" si="0"/>
        <v>Good</v>
      </c>
      <c r="X12" s="20"/>
      <c r="Z12" s="6" t="s">
        <v>32</v>
      </c>
      <c r="AB12" s="5" t="str">
        <f t="shared" si="1"/>
        <v>TRUE</v>
      </c>
    </row>
    <row r="13" spans="1:28" s="5" customFormat="1" ht="20.100000000000001" customHeight="1">
      <c r="A13" s="18" t="s">
        <v>224</v>
      </c>
      <c r="B13" s="18" t="s">
        <v>235</v>
      </c>
      <c r="C13" s="19">
        <v>6</v>
      </c>
      <c r="D13" s="20" t="s">
        <v>32</v>
      </c>
      <c r="E13" s="20" t="s">
        <v>90</v>
      </c>
      <c r="F13" s="21">
        <v>7</v>
      </c>
      <c r="G13" s="19">
        <v>180</v>
      </c>
      <c r="H13" s="1">
        <f t="shared" si="2"/>
        <v>330</v>
      </c>
      <c r="I13" s="1">
        <f t="shared" si="3"/>
        <v>510</v>
      </c>
      <c r="J13" s="1"/>
      <c r="K13" s="22">
        <v>41592</v>
      </c>
      <c r="L13" s="23" t="s">
        <v>57</v>
      </c>
      <c r="M13" s="24">
        <v>0</v>
      </c>
      <c r="N13" s="24">
        <v>0</v>
      </c>
      <c r="O13" s="24">
        <v>0</v>
      </c>
      <c r="P13" s="24">
        <v>0</v>
      </c>
      <c r="Q13" s="24"/>
      <c r="R13" s="26">
        <v>42635</v>
      </c>
      <c r="S13" s="20">
        <v>1</v>
      </c>
      <c r="T13" s="20">
        <v>1</v>
      </c>
      <c r="U13" s="20">
        <v>1</v>
      </c>
      <c r="V13" s="32">
        <f t="shared" si="4"/>
        <v>1</v>
      </c>
      <c r="W13" s="33" t="str">
        <f t="shared" si="0"/>
        <v>Good</v>
      </c>
      <c r="X13" s="20"/>
      <c r="Z13" s="6" t="s">
        <v>32</v>
      </c>
      <c r="AB13" s="5" t="str">
        <f t="shared" si="1"/>
        <v>TRUE</v>
      </c>
    </row>
    <row r="14" spans="1:28" s="5" customFormat="1" ht="20.100000000000001" customHeight="1">
      <c r="A14" s="27" t="s">
        <v>224</v>
      </c>
      <c r="B14" s="27" t="s">
        <v>236</v>
      </c>
      <c r="C14" s="19">
        <v>7</v>
      </c>
      <c r="D14" s="20" t="s">
        <v>32</v>
      </c>
      <c r="E14" s="20" t="s">
        <v>107</v>
      </c>
      <c r="F14" s="21">
        <v>7</v>
      </c>
      <c r="G14" s="19">
        <v>84</v>
      </c>
      <c r="H14" s="1">
        <f t="shared" si="2"/>
        <v>510</v>
      </c>
      <c r="I14" s="1">
        <f t="shared" si="3"/>
        <v>594</v>
      </c>
      <c r="J14" s="1"/>
      <c r="K14" s="22">
        <v>41592</v>
      </c>
      <c r="L14" s="23" t="s">
        <v>57</v>
      </c>
      <c r="M14" s="24">
        <v>0</v>
      </c>
      <c r="N14" s="24">
        <v>0</v>
      </c>
      <c r="O14" s="24">
        <v>0</v>
      </c>
      <c r="P14" s="24">
        <v>0</v>
      </c>
      <c r="Q14" s="24"/>
      <c r="R14" s="26">
        <v>42635</v>
      </c>
      <c r="S14" s="20">
        <v>1</v>
      </c>
      <c r="T14" s="20">
        <v>1</v>
      </c>
      <c r="U14" s="20">
        <v>1</v>
      </c>
      <c r="V14" s="32">
        <f t="shared" si="4"/>
        <v>1</v>
      </c>
      <c r="W14" s="33" t="str">
        <f t="shared" si="0"/>
        <v>Good</v>
      </c>
      <c r="X14" s="20"/>
      <c r="Z14" s="6" t="s">
        <v>32</v>
      </c>
      <c r="AB14" s="5" t="str">
        <f t="shared" si="1"/>
        <v>TRUE</v>
      </c>
    </row>
    <row r="15" spans="1:28" s="5" customFormat="1" ht="20.100000000000001" customHeight="1">
      <c r="A15" s="18" t="s">
        <v>224</v>
      </c>
      <c r="B15" s="18" t="s">
        <v>237</v>
      </c>
      <c r="C15" s="19">
        <v>8</v>
      </c>
      <c r="D15" s="20" t="s">
        <v>32</v>
      </c>
      <c r="E15" s="20" t="s">
        <v>45</v>
      </c>
      <c r="F15" s="21">
        <v>7</v>
      </c>
      <c r="G15" s="19">
        <v>149</v>
      </c>
      <c r="H15" s="1">
        <f t="shared" si="2"/>
        <v>594</v>
      </c>
      <c r="I15" s="1">
        <f t="shared" si="3"/>
        <v>743</v>
      </c>
      <c r="J15" s="1"/>
      <c r="K15" s="22">
        <v>41592</v>
      </c>
      <c r="L15" s="23" t="s">
        <v>57</v>
      </c>
      <c r="M15" s="24">
        <v>0</v>
      </c>
      <c r="N15" s="24">
        <v>0</v>
      </c>
      <c r="O15" s="24">
        <v>0</v>
      </c>
      <c r="P15" s="24">
        <v>0</v>
      </c>
      <c r="Q15" s="24"/>
      <c r="R15" s="26">
        <v>42635</v>
      </c>
      <c r="S15" s="20">
        <v>1</v>
      </c>
      <c r="T15" s="20">
        <v>1</v>
      </c>
      <c r="U15" s="20">
        <v>1</v>
      </c>
      <c r="V15" s="32">
        <f t="shared" si="4"/>
        <v>1</v>
      </c>
      <c r="W15" s="33" t="str">
        <f t="shared" si="0"/>
        <v>Good</v>
      </c>
      <c r="X15" s="20"/>
      <c r="Z15" s="6" t="s">
        <v>32</v>
      </c>
      <c r="AB15" s="5" t="str">
        <f t="shared" si="1"/>
        <v>TRUE</v>
      </c>
    </row>
    <row r="16" spans="1:28" s="5" customFormat="1" ht="20.100000000000001" customHeight="1">
      <c r="A16" s="27" t="s">
        <v>224</v>
      </c>
      <c r="B16" s="27" t="s">
        <v>238</v>
      </c>
      <c r="C16" s="19">
        <v>9</v>
      </c>
      <c r="D16" s="20" t="s">
        <v>32</v>
      </c>
      <c r="E16" s="20" t="s">
        <v>86</v>
      </c>
      <c r="F16" s="21">
        <v>7</v>
      </c>
      <c r="G16" s="19">
        <v>174</v>
      </c>
      <c r="H16" s="1">
        <f t="shared" si="2"/>
        <v>743</v>
      </c>
      <c r="I16" s="1">
        <f t="shared" si="3"/>
        <v>917</v>
      </c>
      <c r="J16" s="1"/>
      <c r="K16" s="22">
        <v>41592</v>
      </c>
      <c r="L16" s="23" t="s">
        <v>57</v>
      </c>
      <c r="M16" s="24">
        <v>0</v>
      </c>
      <c r="N16" s="24">
        <v>0</v>
      </c>
      <c r="O16" s="24">
        <v>0</v>
      </c>
      <c r="P16" s="24">
        <v>0</v>
      </c>
      <c r="Q16" s="24"/>
      <c r="R16" s="26">
        <v>42635</v>
      </c>
      <c r="S16" s="20">
        <v>1</v>
      </c>
      <c r="T16" s="20">
        <v>1</v>
      </c>
      <c r="U16" s="20">
        <v>1</v>
      </c>
      <c r="V16" s="32">
        <f t="shared" si="4"/>
        <v>1</v>
      </c>
      <c r="W16" s="33" t="str">
        <f t="shared" si="0"/>
        <v>Good</v>
      </c>
      <c r="X16" s="20"/>
      <c r="Z16" s="6" t="s">
        <v>32</v>
      </c>
      <c r="AB16" s="5" t="str">
        <f t="shared" si="1"/>
        <v>TRUE</v>
      </c>
    </row>
    <row r="17" spans="1:28" s="5" customFormat="1" ht="20.100000000000001" customHeight="1">
      <c r="A17" s="18" t="s">
        <v>224</v>
      </c>
      <c r="B17" s="18" t="s">
        <v>239</v>
      </c>
      <c r="C17" s="19">
        <v>10</v>
      </c>
      <c r="D17" s="20" t="s">
        <v>32</v>
      </c>
      <c r="E17" s="20" t="s">
        <v>78</v>
      </c>
      <c r="F17" s="21">
        <v>7</v>
      </c>
      <c r="G17" s="19">
        <v>98</v>
      </c>
      <c r="H17" s="1">
        <f t="shared" si="2"/>
        <v>917</v>
      </c>
      <c r="I17" s="1">
        <f t="shared" si="3"/>
        <v>1015</v>
      </c>
      <c r="J17" s="1"/>
      <c r="K17" s="22">
        <v>41592</v>
      </c>
      <c r="L17" s="23" t="s">
        <v>57</v>
      </c>
      <c r="M17" s="24">
        <v>0</v>
      </c>
      <c r="N17" s="24">
        <v>0</v>
      </c>
      <c r="O17" s="24">
        <v>0</v>
      </c>
      <c r="P17" s="24">
        <v>0</v>
      </c>
      <c r="Q17" s="24"/>
      <c r="R17" s="26">
        <v>42635</v>
      </c>
      <c r="S17" s="20">
        <v>1</v>
      </c>
      <c r="T17" s="20">
        <v>1</v>
      </c>
      <c r="U17" s="20">
        <v>1</v>
      </c>
      <c r="V17" s="32">
        <f t="shared" si="4"/>
        <v>1</v>
      </c>
      <c r="W17" s="33" t="str">
        <f t="shared" si="0"/>
        <v>Good</v>
      </c>
      <c r="X17" s="20"/>
      <c r="Z17" s="6" t="s">
        <v>32</v>
      </c>
      <c r="AB17" s="5" t="str">
        <f t="shared" si="1"/>
        <v>TRUE</v>
      </c>
    </row>
    <row r="18" spans="1:28" s="5" customFormat="1" ht="20.100000000000001" customHeight="1">
      <c r="A18" s="27" t="s">
        <v>224</v>
      </c>
      <c r="B18" s="27" t="s">
        <v>240</v>
      </c>
      <c r="C18" s="19">
        <v>1</v>
      </c>
      <c r="D18" s="20" t="s">
        <v>177</v>
      </c>
      <c r="E18" s="20" t="s">
        <v>132</v>
      </c>
      <c r="F18" s="21" t="s">
        <v>199</v>
      </c>
      <c r="G18" s="19">
        <v>71</v>
      </c>
      <c r="H18" s="1" t="str">
        <f t="shared" si="2"/>
        <v>0.00</v>
      </c>
      <c r="I18" s="1">
        <f t="shared" si="3"/>
        <v>71</v>
      </c>
      <c r="J18" s="1"/>
      <c r="K18" s="22">
        <v>41592</v>
      </c>
      <c r="L18" s="23" t="s">
        <v>57</v>
      </c>
      <c r="M18" s="24">
        <v>0</v>
      </c>
      <c r="N18" s="24">
        <v>0</v>
      </c>
      <c r="O18" s="24">
        <v>0</v>
      </c>
      <c r="P18" s="24">
        <v>0</v>
      </c>
      <c r="Q18" s="24"/>
      <c r="R18" s="26">
        <v>42635</v>
      </c>
      <c r="S18" s="20">
        <v>1</v>
      </c>
      <c r="T18" s="20">
        <v>1</v>
      </c>
      <c r="U18" s="20">
        <v>1</v>
      </c>
      <c r="V18" s="32">
        <f t="shared" si="4"/>
        <v>1</v>
      </c>
      <c r="W18" s="33" t="str">
        <f t="shared" si="0"/>
        <v>Good</v>
      </c>
      <c r="X18" s="20"/>
      <c r="Z18" s="6" t="s">
        <v>177</v>
      </c>
      <c r="AB18" s="5" t="str">
        <f t="shared" si="1"/>
        <v>TRUE</v>
      </c>
    </row>
    <row r="19" spans="1:28" s="5" customFormat="1" ht="20.100000000000001" customHeight="1">
      <c r="A19" s="18" t="s">
        <v>224</v>
      </c>
      <c r="B19" s="18" t="s">
        <v>241</v>
      </c>
      <c r="C19" s="19">
        <v>1</v>
      </c>
      <c r="D19" s="20" t="s">
        <v>65</v>
      </c>
      <c r="E19" s="20" t="s">
        <v>198</v>
      </c>
      <c r="F19" s="21" t="s">
        <v>199</v>
      </c>
      <c r="G19" s="19">
        <v>71</v>
      </c>
      <c r="H19" s="1" t="str">
        <f t="shared" si="2"/>
        <v>0.00</v>
      </c>
      <c r="I19" s="1">
        <f t="shared" si="3"/>
        <v>71</v>
      </c>
      <c r="J19" s="1"/>
      <c r="K19" s="22">
        <v>41592</v>
      </c>
      <c r="L19" s="23" t="s">
        <v>57</v>
      </c>
      <c r="M19" s="24">
        <v>4</v>
      </c>
      <c r="N19" s="24">
        <v>0</v>
      </c>
      <c r="O19" s="24">
        <v>0</v>
      </c>
      <c r="P19" s="24">
        <v>0</v>
      </c>
      <c r="Q19" s="25"/>
      <c r="R19" s="26">
        <v>42635</v>
      </c>
      <c r="S19" s="20">
        <v>2</v>
      </c>
      <c r="T19" s="20">
        <v>2</v>
      </c>
      <c r="U19" s="20">
        <v>1</v>
      </c>
      <c r="V19" s="32">
        <f t="shared" si="4"/>
        <v>1.7999999999999998</v>
      </c>
      <c r="W19" s="33" t="str">
        <f t="shared" si="0"/>
        <v>Good</v>
      </c>
      <c r="X19" s="20"/>
      <c r="Z19" s="6" t="s">
        <v>65</v>
      </c>
      <c r="AB19" s="5" t="str">
        <f t="shared" si="1"/>
        <v>TRUE</v>
      </c>
    </row>
    <row r="20" spans="1:28" s="5" customFormat="1" ht="20.100000000000001" customHeight="1">
      <c r="A20" s="27" t="s">
        <v>224</v>
      </c>
      <c r="B20" s="27" t="s">
        <v>242</v>
      </c>
      <c r="C20" s="19">
        <v>1</v>
      </c>
      <c r="D20" s="20" t="s">
        <v>150</v>
      </c>
      <c r="E20" s="20" t="s">
        <v>30</v>
      </c>
      <c r="F20" s="21" t="s">
        <v>199</v>
      </c>
      <c r="G20" s="19">
        <v>125</v>
      </c>
      <c r="H20" s="1" t="str">
        <f t="shared" si="2"/>
        <v>0.00</v>
      </c>
      <c r="I20" s="1">
        <f t="shared" si="3"/>
        <v>125</v>
      </c>
      <c r="J20" s="1"/>
      <c r="K20" s="22">
        <v>41592</v>
      </c>
      <c r="L20" s="23" t="s">
        <v>127</v>
      </c>
      <c r="M20" s="24">
        <v>0</v>
      </c>
      <c r="N20" s="24">
        <v>1</v>
      </c>
      <c r="O20" s="24">
        <v>2</v>
      </c>
      <c r="P20" s="24">
        <v>1</v>
      </c>
      <c r="Q20" s="25"/>
      <c r="R20" s="26">
        <v>42635</v>
      </c>
      <c r="S20" s="20">
        <v>1</v>
      </c>
      <c r="T20" s="20">
        <v>1</v>
      </c>
      <c r="U20" s="20">
        <v>1</v>
      </c>
      <c r="V20" s="32">
        <f t="shared" si="4"/>
        <v>1</v>
      </c>
      <c r="W20" s="33" t="str">
        <f t="shared" si="0"/>
        <v>Good</v>
      </c>
      <c r="X20" s="20"/>
      <c r="Z20" s="6" t="s">
        <v>150</v>
      </c>
      <c r="AB20" s="5" t="str">
        <f t="shared" si="1"/>
        <v>TRUE</v>
      </c>
    </row>
    <row r="21" spans="1:28" s="5" customFormat="1" ht="20.100000000000001" customHeight="1">
      <c r="A21" s="18" t="s">
        <v>224</v>
      </c>
      <c r="B21" s="18" t="s">
        <v>243</v>
      </c>
      <c r="C21" s="19">
        <v>2</v>
      </c>
      <c r="D21" s="20" t="s">
        <v>150</v>
      </c>
      <c r="E21" s="20" t="s">
        <v>17</v>
      </c>
      <c r="F21" s="21" t="s">
        <v>199</v>
      </c>
      <c r="G21" s="19">
        <v>48</v>
      </c>
      <c r="H21" s="1">
        <f t="shared" si="2"/>
        <v>125</v>
      </c>
      <c r="I21" s="1">
        <f t="shared" si="3"/>
        <v>173</v>
      </c>
      <c r="J21" s="1"/>
      <c r="K21" s="22">
        <v>41592</v>
      </c>
      <c r="L21" s="23" t="s">
        <v>127</v>
      </c>
      <c r="M21" s="24">
        <v>0</v>
      </c>
      <c r="N21" s="24">
        <v>0</v>
      </c>
      <c r="O21" s="24">
        <v>10</v>
      </c>
      <c r="P21" s="24">
        <v>0</v>
      </c>
      <c r="Q21" s="25"/>
      <c r="R21" s="26">
        <v>42635</v>
      </c>
      <c r="S21" s="20">
        <v>1</v>
      </c>
      <c r="T21" s="20">
        <v>1</v>
      </c>
      <c r="U21" s="20">
        <v>1</v>
      </c>
      <c r="V21" s="32">
        <f t="shared" si="4"/>
        <v>1</v>
      </c>
      <c r="W21" s="33" t="str">
        <f t="shared" si="0"/>
        <v>Good</v>
      </c>
      <c r="X21" s="20"/>
      <c r="Z21" s="6" t="s">
        <v>150</v>
      </c>
      <c r="AB21" s="5" t="str">
        <f t="shared" si="1"/>
        <v>TRUE</v>
      </c>
    </row>
    <row r="22" spans="1:28" s="5" customFormat="1" ht="20.100000000000001" customHeight="1">
      <c r="A22" s="27" t="s">
        <v>224</v>
      </c>
      <c r="B22" s="27" t="s">
        <v>244</v>
      </c>
      <c r="C22" s="19">
        <v>3</v>
      </c>
      <c r="D22" s="20" t="s">
        <v>150</v>
      </c>
      <c r="E22" s="20" t="s">
        <v>168</v>
      </c>
      <c r="F22" s="21" t="s">
        <v>199</v>
      </c>
      <c r="G22" s="19">
        <v>304</v>
      </c>
      <c r="H22" s="1">
        <f t="shared" si="2"/>
        <v>173</v>
      </c>
      <c r="I22" s="1">
        <f t="shared" si="3"/>
        <v>477</v>
      </c>
      <c r="J22" s="1"/>
      <c r="K22" s="22">
        <v>41592</v>
      </c>
      <c r="L22" s="23" t="s">
        <v>127</v>
      </c>
      <c r="M22" s="24">
        <v>0</v>
      </c>
      <c r="N22" s="24">
        <v>0</v>
      </c>
      <c r="O22" s="24">
        <v>0</v>
      </c>
      <c r="P22" s="24">
        <v>0</v>
      </c>
      <c r="Q22" s="25"/>
      <c r="R22" s="26">
        <v>42635</v>
      </c>
      <c r="S22" s="20">
        <v>1</v>
      </c>
      <c r="T22" s="20">
        <v>1</v>
      </c>
      <c r="U22" s="20">
        <v>1</v>
      </c>
      <c r="V22" s="32">
        <f t="shared" si="4"/>
        <v>1</v>
      </c>
      <c r="W22" s="33" t="str">
        <f t="shared" si="0"/>
        <v>Good</v>
      </c>
      <c r="X22" s="20"/>
      <c r="Z22" s="6" t="s">
        <v>150</v>
      </c>
      <c r="AB22" s="5" t="str">
        <f t="shared" si="1"/>
        <v>TRUE</v>
      </c>
    </row>
    <row r="23" spans="1:28" s="5" customFormat="1" ht="20.100000000000001" customHeight="1">
      <c r="A23" s="18" t="s">
        <v>224</v>
      </c>
      <c r="B23" s="18" t="s">
        <v>245</v>
      </c>
      <c r="C23" s="19">
        <v>1</v>
      </c>
      <c r="D23" s="20" t="s">
        <v>202</v>
      </c>
      <c r="E23" s="20" t="s">
        <v>169</v>
      </c>
      <c r="F23" s="21" t="s">
        <v>199</v>
      </c>
      <c r="G23" s="19">
        <v>71</v>
      </c>
      <c r="H23" s="1" t="str">
        <f t="shared" si="2"/>
        <v>0.00</v>
      </c>
      <c r="I23" s="1">
        <f t="shared" si="3"/>
        <v>71</v>
      </c>
      <c r="J23" s="1"/>
      <c r="K23" s="22">
        <v>41592</v>
      </c>
      <c r="L23" s="23" t="s">
        <v>57</v>
      </c>
      <c r="M23" s="24">
        <v>0</v>
      </c>
      <c r="N23" s="24">
        <v>1</v>
      </c>
      <c r="O23" s="24">
        <v>9</v>
      </c>
      <c r="P23" s="24">
        <v>1</v>
      </c>
      <c r="Q23" s="25"/>
      <c r="R23" s="26">
        <v>42635</v>
      </c>
      <c r="S23" s="20">
        <v>1</v>
      </c>
      <c r="T23" s="20">
        <v>1</v>
      </c>
      <c r="U23" s="20">
        <v>1</v>
      </c>
      <c r="V23" s="32">
        <f t="shared" si="4"/>
        <v>1</v>
      </c>
      <c r="W23" s="33" t="str">
        <f t="shared" si="0"/>
        <v>Good</v>
      </c>
      <c r="X23" s="20"/>
      <c r="Z23" s="6" t="s">
        <v>202</v>
      </c>
      <c r="AB23" s="5" t="str">
        <f t="shared" si="1"/>
        <v>TRUE</v>
      </c>
    </row>
    <row r="24" spans="1:28" s="5" customFormat="1" ht="20.100000000000001" customHeight="1">
      <c r="A24" s="27" t="s">
        <v>224</v>
      </c>
      <c r="B24" s="27" t="s">
        <v>246</v>
      </c>
      <c r="C24" s="19">
        <v>1</v>
      </c>
      <c r="D24" s="20" t="s">
        <v>147</v>
      </c>
      <c r="E24" s="20" t="s">
        <v>68</v>
      </c>
      <c r="F24" s="21" t="s">
        <v>199</v>
      </c>
      <c r="G24" s="19">
        <v>623</v>
      </c>
      <c r="H24" s="1" t="str">
        <f t="shared" si="2"/>
        <v>0.00</v>
      </c>
      <c r="I24" s="1">
        <f t="shared" si="3"/>
        <v>623</v>
      </c>
      <c r="J24" s="1"/>
      <c r="K24" s="22">
        <v>41592</v>
      </c>
      <c r="L24" s="23" t="s">
        <v>195</v>
      </c>
      <c r="M24" s="24">
        <v>0</v>
      </c>
      <c r="N24" s="24">
        <v>1</v>
      </c>
      <c r="O24" s="24">
        <v>9</v>
      </c>
      <c r="P24" s="24">
        <v>1</v>
      </c>
      <c r="Q24" s="25"/>
      <c r="R24" s="26">
        <v>42635</v>
      </c>
      <c r="S24" s="20">
        <v>2</v>
      </c>
      <c r="T24" s="20">
        <v>3</v>
      </c>
      <c r="U24" s="20">
        <v>1</v>
      </c>
      <c r="V24" s="32">
        <f t="shared" si="4"/>
        <v>2.5</v>
      </c>
      <c r="W24" s="33" t="str">
        <f t="shared" si="0"/>
        <v>Consider Reseal</v>
      </c>
      <c r="X24" s="20"/>
      <c r="Z24" s="6" t="s">
        <v>147</v>
      </c>
      <c r="AB24" s="5" t="str">
        <f t="shared" si="1"/>
        <v>TRUE</v>
      </c>
    </row>
    <row r="25" spans="1:28" s="5" customFormat="1" ht="20.100000000000001" customHeight="1">
      <c r="A25" s="18" t="s">
        <v>224</v>
      </c>
      <c r="B25" s="18" t="s">
        <v>247</v>
      </c>
      <c r="C25" s="19">
        <v>2</v>
      </c>
      <c r="D25" s="20" t="s">
        <v>147</v>
      </c>
      <c r="E25" s="20" t="s">
        <v>76</v>
      </c>
      <c r="F25" s="21" t="s">
        <v>199</v>
      </c>
      <c r="G25" s="19">
        <v>296</v>
      </c>
      <c r="H25" s="1">
        <f t="shared" si="2"/>
        <v>623</v>
      </c>
      <c r="I25" s="1">
        <f t="shared" si="3"/>
        <v>919</v>
      </c>
      <c r="J25" s="1"/>
      <c r="K25" s="22">
        <v>41592</v>
      </c>
      <c r="L25" s="23" t="s">
        <v>195</v>
      </c>
      <c r="M25" s="24">
        <v>0</v>
      </c>
      <c r="N25" s="24">
        <v>1</v>
      </c>
      <c r="O25" s="24">
        <v>9</v>
      </c>
      <c r="P25" s="24">
        <v>1</v>
      </c>
      <c r="Q25" s="25"/>
      <c r="R25" s="26">
        <v>42635</v>
      </c>
      <c r="S25" s="20">
        <v>2</v>
      </c>
      <c r="T25" s="20">
        <v>3</v>
      </c>
      <c r="U25" s="20">
        <v>1</v>
      </c>
      <c r="V25" s="32">
        <f t="shared" si="4"/>
        <v>2.5</v>
      </c>
      <c r="W25" s="33" t="str">
        <f t="shared" si="0"/>
        <v>Consider Reseal</v>
      </c>
      <c r="X25" s="20"/>
      <c r="Z25" s="6" t="s">
        <v>147</v>
      </c>
      <c r="AB25" s="5" t="str">
        <f t="shared" si="1"/>
        <v>TRUE</v>
      </c>
    </row>
    <row r="26" spans="1:28" s="5" customFormat="1" ht="20.100000000000001" customHeight="1">
      <c r="A26" s="27" t="s">
        <v>224</v>
      </c>
      <c r="B26" s="27" t="s">
        <v>248</v>
      </c>
      <c r="C26" s="19">
        <v>3</v>
      </c>
      <c r="D26" s="20" t="s">
        <v>147</v>
      </c>
      <c r="E26" s="20" t="s">
        <v>206</v>
      </c>
      <c r="F26" s="21" t="s">
        <v>199</v>
      </c>
      <c r="G26" s="19">
        <v>98</v>
      </c>
      <c r="H26" s="1">
        <f t="shared" si="2"/>
        <v>919</v>
      </c>
      <c r="I26" s="1">
        <f t="shared" si="3"/>
        <v>1017</v>
      </c>
      <c r="J26" s="1"/>
      <c r="K26" s="22">
        <v>41592</v>
      </c>
      <c r="L26" s="23" t="s">
        <v>195</v>
      </c>
      <c r="M26" s="24">
        <v>0</v>
      </c>
      <c r="N26" s="24">
        <v>2</v>
      </c>
      <c r="O26" s="24">
        <v>0</v>
      </c>
      <c r="P26" s="24">
        <v>0</v>
      </c>
      <c r="Q26" s="25"/>
      <c r="R26" s="26">
        <v>42635</v>
      </c>
      <c r="S26" s="20">
        <v>3</v>
      </c>
      <c r="T26" s="20">
        <v>4</v>
      </c>
      <c r="U26" s="20">
        <v>2</v>
      </c>
      <c r="V26" s="32">
        <f t="shared" si="4"/>
        <v>3.4999999999999996</v>
      </c>
      <c r="W26" s="33" t="str">
        <f t="shared" si="0"/>
        <v>Priority Reseal</v>
      </c>
      <c r="X26" s="20"/>
      <c r="Z26" s="6" t="s">
        <v>147</v>
      </c>
      <c r="AB26" s="5" t="str">
        <f t="shared" si="1"/>
        <v>TRUE</v>
      </c>
    </row>
    <row r="27" spans="1:28" s="5" customFormat="1" ht="20.100000000000001" customHeight="1">
      <c r="A27" s="18" t="s">
        <v>224</v>
      </c>
      <c r="B27" s="18" t="s">
        <v>249</v>
      </c>
      <c r="C27" s="19">
        <v>1</v>
      </c>
      <c r="D27" s="20" t="s">
        <v>77</v>
      </c>
      <c r="E27" s="20" t="s">
        <v>22</v>
      </c>
      <c r="F27" s="21" t="s">
        <v>101</v>
      </c>
      <c r="G27" s="19">
        <v>107</v>
      </c>
      <c r="H27" s="1" t="str">
        <f t="shared" si="2"/>
        <v>0.00</v>
      </c>
      <c r="I27" s="1">
        <f t="shared" si="3"/>
        <v>107</v>
      </c>
      <c r="J27" s="1"/>
      <c r="K27" s="22">
        <v>41592</v>
      </c>
      <c r="L27" s="23" t="s">
        <v>57</v>
      </c>
      <c r="M27" s="24">
        <v>0</v>
      </c>
      <c r="N27" s="24">
        <v>2</v>
      </c>
      <c r="O27" s="24">
        <v>0</v>
      </c>
      <c r="P27" s="24">
        <v>0</v>
      </c>
      <c r="Q27" s="24"/>
      <c r="R27" s="26">
        <v>42635</v>
      </c>
      <c r="S27" s="20">
        <v>1</v>
      </c>
      <c r="T27" s="20">
        <v>1</v>
      </c>
      <c r="U27" s="20">
        <v>1</v>
      </c>
      <c r="V27" s="32">
        <f t="shared" si="4"/>
        <v>1</v>
      </c>
      <c r="W27" s="33" t="str">
        <f t="shared" si="0"/>
        <v>Good</v>
      </c>
      <c r="X27" s="20"/>
      <c r="Z27" s="6" t="s">
        <v>77</v>
      </c>
      <c r="AB27" s="5" t="str">
        <f t="shared" si="1"/>
        <v>TRUE</v>
      </c>
    </row>
    <row r="28" spans="1:28" s="5" customFormat="1" ht="20.100000000000001" customHeight="1">
      <c r="A28" s="27" t="s">
        <v>224</v>
      </c>
      <c r="B28" s="27" t="s">
        <v>250</v>
      </c>
      <c r="C28" s="19">
        <v>2</v>
      </c>
      <c r="D28" s="20" t="s">
        <v>77</v>
      </c>
      <c r="E28" s="20" t="s">
        <v>167</v>
      </c>
      <c r="F28" s="21" t="s">
        <v>101</v>
      </c>
      <c r="G28" s="19">
        <v>84</v>
      </c>
      <c r="H28" s="1">
        <f t="shared" si="2"/>
        <v>107</v>
      </c>
      <c r="I28" s="1">
        <f t="shared" si="3"/>
        <v>191</v>
      </c>
      <c r="J28" s="1"/>
      <c r="K28" s="22">
        <v>41592</v>
      </c>
      <c r="L28" s="23" t="s">
        <v>57</v>
      </c>
      <c r="M28" s="24">
        <v>0</v>
      </c>
      <c r="N28" s="24">
        <v>2</v>
      </c>
      <c r="O28" s="24">
        <v>0</v>
      </c>
      <c r="P28" s="24">
        <v>0</v>
      </c>
      <c r="Q28" s="24"/>
      <c r="R28" s="26">
        <v>42635</v>
      </c>
      <c r="S28" s="20">
        <v>1</v>
      </c>
      <c r="T28" s="20">
        <v>1</v>
      </c>
      <c r="U28" s="20">
        <v>1</v>
      </c>
      <c r="V28" s="32">
        <f t="shared" si="4"/>
        <v>1</v>
      </c>
      <c r="W28" s="33" t="str">
        <f t="shared" si="0"/>
        <v>Good</v>
      </c>
      <c r="X28" s="20"/>
      <c r="Z28" s="6" t="s">
        <v>77</v>
      </c>
      <c r="AB28" s="5" t="str">
        <f t="shared" si="1"/>
        <v>TRUE</v>
      </c>
    </row>
    <row r="29" spans="1:28" s="5" customFormat="1" ht="20.100000000000001" customHeight="1">
      <c r="A29" s="18" t="s">
        <v>224</v>
      </c>
      <c r="B29" s="18" t="s">
        <v>251</v>
      </c>
      <c r="C29" s="19">
        <v>3</v>
      </c>
      <c r="D29" s="20" t="s">
        <v>77</v>
      </c>
      <c r="E29" s="20" t="s">
        <v>123</v>
      </c>
      <c r="F29" s="21" t="s">
        <v>101</v>
      </c>
      <c r="G29" s="19">
        <v>593</v>
      </c>
      <c r="H29" s="1">
        <f t="shared" si="2"/>
        <v>191</v>
      </c>
      <c r="I29" s="1">
        <f t="shared" si="3"/>
        <v>784</v>
      </c>
      <c r="J29" s="1"/>
      <c r="K29" s="22">
        <v>41592</v>
      </c>
      <c r="L29" s="23" t="s">
        <v>57</v>
      </c>
      <c r="M29" s="24">
        <v>0</v>
      </c>
      <c r="N29" s="24">
        <v>2</v>
      </c>
      <c r="O29" s="24">
        <v>0</v>
      </c>
      <c r="P29" s="24">
        <v>0</v>
      </c>
      <c r="Q29" s="24"/>
      <c r="R29" s="26">
        <v>42635</v>
      </c>
      <c r="S29" s="20">
        <v>1</v>
      </c>
      <c r="T29" s="20">
        <v>1</v>
      </c>
      <c r="U29" s="20">
        <v>1</v>
      </c>
      <c r="V29" s="32">
        <f t="shared" si="4"/>
        <v>1</v>
      </c>
      <c r="W29" s="33" t="str">
        <f t="shared" si="0"/>
        <v>Good</v>
      </c>
      <c r="X29" s="20"/>
      <c r="Z29" s="6" t="s">
        <v>77</v>
      </c>
      <c r="AB29" s="5" t="str">
        <f t="shared" si="1"/>
        <v>TRUE</v>
      </c>
    </row>
    <row r="30" spans="1:28" s="5" customFormat="1" ht="20.100000000000001" customHeight="1">
      <c r="A30" s="27" t="s">
        <v>224</v>
      </c>
      <c r="B30" s="27" t="s">
        <v>252</v>
      </c>
      <c r="C30" s="19">
        <v>4</v>
      </c>
      <c r="D30" s="20" t="s">
        <v>77</v>
      </c>
      <c r="E30" s="20" t="s">
        <v>29</v>
      </c>
      <c r="F30" s="21" t="s">
        <v>101</v>
      </c>
      <c r="G30" s="19">
        <v>80</v>
      </c>
      <c r="H30" s="1">
        <f t="shared" si="2"/>
        <v>784</v>
      </c>
      <c r="I30" s="1">
        <f t="shared" si="3"/>
        <v>864</v>
      </c>
      <c r="J30" s="1"/>
      <c r="K30" s="22">
        <v>41592</v>
      </c>
      <c r="L30" s="23" t="s">
        <v>57</v>
      </c>
      <c r="M30" s="24">
        <v>0</v>
      </c>
      <c r="N30" s="24">
        <v>2</v>
      </c>
      <c r="O30" s="24">
        <v>0</v>
      </c>
      <c r="P30" s="24">
        <v>0</v>
      </c>
      <c r="Q30" s="24"/>
      <c r="R30" s="26">
        <v>42635</v>
      </c>
      <c r="S30" s="20">
        <v>1</v>
      </c>
      <c r="T30" s="20">
        <v>1</v>
      </c>
      <c r="U30" s="20">
        <v>1</v>
      </c>
      <c r="V30" s="32">
        <f t="shared" si="4"/>
        <v>1</v>
      </c>
      <c r="W30" s="33" t="str">
        <f t="shared" si="0"/>
        <v>Good</v>
      </c>
      <c r="X30" s="20"/>
      <c r="Z30" s="6" t="s">
        <v>77</v>
      </c>
      <c r="AB30" s="5" t="str">
        <f t="shared" si="1"/>
        <v>TRUE</v>
      </c>
    </row>
    <row r="31" spans="1:28" s="5" customFormat="1" ht="20.100000000000001" customHeight="1">
      <c r="A31" s="18" t="s">
        <v>224</v>
      </c>
      <c r="B31" s="18" t="s">
        <v>253</v>
      </c>
      <c r="C31" s="19">
        <v>5</v>
      </c>
      <c r="D31" s="20" t="s">
        <v>77</v>
      </c>
      <c r="E31" s="20" t="s">
        <v>73</v>
      </c>
      <c r="F31" s="21" t="s">
        <v>101</v>
      </c>
      <c r="G31" s="19">
        <v>228</v>
      </c>
      <c r="H31" s="1">
        <f t="shared" si="2"/>
        <v>864</v>
      </c>
      <c r="I31" s="1">
        <f t="shared" si="3"/>
        <v>1092</v>
      </c>
      <c r="J31" s="1"/>
      <c r="K31" s="22">
        <v>41592</v>
      </c>
      <c r="L31" s="23" t="s">
        <v>57</v>
      </c>
      <c r="M31" s="24">
        <v>0</v>
      </c>
      <c r="N31" s="24">
        <v>2</v>
      </c>
      <c r="O31" s="24">
        <v>0</v>
      </c>
      <c r="P31" s="24">
        <v>0</v>
      </c>
      <c r="Q31" s="24"/>
      <c r="R31" s="26">
        <v>42635</v>
      </c>
      <c r="S31" s="20">
        <v>1</v>
      </c>
      <c r="T31" s="20">
        <v>1</v>
      </c>
      <c r="U31" s="20">
        <v>1</v>
      </c>
      <c r="V31" s="32">
        <f t="shared" si="4"/>
        <v>1</v>
      </c>
      <c r="W31" s="33" t="str">
        <f t="shared" si="0"/>
        <v>Good</v>
      </c>
      <c r="X31" s="20"/>
      <c r="Z31" s="6" t="s">
        <v>77</v>
      </c>
      <c r="AB31" s="5" t="str">
        <f t="shared" si="1"/>
        <v>TRUE</v>
      </c>
    </row>
    <row r="32" spans="1:28" s="5" customFormat="1" ht="20.100000000000001" customHeight="1">
      <c r="A32" s="27" t="s">
        <v>224</v>
      </c>
      <c r="B32" s="27" t="s">
        <v>254</v>
      </c>
      <c r="C32" s="19">
        <v>6</v>
      </c>
      <c r="D32" s="20" t="s">
        <v>77</v>
      </c>
      <c r="E32" s="20" t="s">
        <v>58</v>
      </c>
      <c r="F32" s="21" t="s">
        <v>101</v>
      </c>
      <c r="G32" s="19">
        <v>275</v>
      </c>
      <c r="H32" s="1">
        <f t="shared" si="2"/>
        <v>1092</v>
      </c>
      <c r="I32" s="1">
        <f t="shared" si="3"/>
        <v>1367</v>
      </c>
      <c r="J32" s="1"/>
      <c r="K32" s="22">
        <v>41592</v>
      </c>
      <c r="L32" s="23" t="s">
        <v>57</v>
      </c>
      <c r="M32" s="24">
        <v>0</v>
      </c>
      <c r="N32" s="24">
        <v>2</v>
      </c>
      <c r="O32" s="24">
        <v>0</v>
      </c>
      <c r="P32" s="24">
        <v>0</v>
      </c>
      <c r="Q32" s="24"/>
      <c r="R32" s="26">
        <v>42635</v>
      </c>
      <c r="S32" s="20">
        <v>1</v>
      </c>
      <c r="T32" s="20">
        <v>1</v>
      </c>
      <c r="U32" s="20">
        <v>1</v>
      </c>
      <c r="V32" s="32">
        <f t="shared" si="4"/>
        <v>1</v>
      </c>
      <c r="W32" s="33" t="str">
        <f t="shared" si="0"/>
        <v>Good</v>
      </c>
      <c r="X32" s="20"/>
      <c r="Z32" s="6" t="s">
        <v>77</v>
      </c>
      <c r="AB32" s="5" t="str">
        <f t="shared" si="1"/>
        <v>TRUE</v>
      </c>
    </row>
    <row r="33" spans="1:29" s="5" customFormat="1" ht="20.100000000000001" customHeight="1">
      <c r="A33" s="18" t="s">
        <v>224</v>
      </c>
      <c r="B33" s="18" t="s">
        <v>255</v>
      </c>
      <c r="C33" s="19">
        <v>7</v>
      </c>
      <c r="D33" s="20" t="s">
        <v>77</v>
      </c>
      <c r="E33" s="20" t="s">
        <v>104</v>
      </c>
      <c r="F33" s="21" t="s">
        <v>101</v>
      </c>
      <c r="G33" s="19">
        <v>294</v>
      </c>
      <c r="H33" s="1">
        <f t="shared" si="2"/>
        <v>1367</v>
      </c>
      <c r="I33" s="1">
        <f t="shared" si="3"/>
        <v>1661</v>
      </c>
      <c r="J33" s="1"/>
      <c r="K33" s="22">
        <v>41592</v>
      </c>
      <c r="L33" s="23" t="s">
        <v>57</v>
      </c>
      <c r="M33" s="24">
        <v>0</v>
      </c>
      <c r="N33" s="24">
        <v>2</v>
      </c>
      <c r="O33" s="24">
        <v>0</v>
      </c>
      <c r="P33" s="24">
        <v>0</v>
      </c>
      <c r="Q33" s="24"/>
      <c r="R33" s="26">
        <v>42635</v>
      </c>
      <c r="S33" s="20">
        <v>1</v>
      </c>
      <c r="T33" s="20">
        <v>1</v>
      </c>
      <c r="U33" s="20">
        <v>1</v>
      </c>
      <c r="V33" s="32">
        <f t="shared" si="4"/>
        <v>1</v>
      </c>
      <c r="W33" s="33" t="str">
        <f t="shared" si="0"/>
        <v>Good</v>
      </c>
      <c r="X33" s="20"/>
      <c r="Z33" s="6" t="s">
        <v>77</v>
      </c>
      <c r="AB33" s="5" t="str">
        <f t="shared" si="1"/>
        <v>TRUE</v>
      </c>
    </row>
    <row r="34" spans="1:29" s="5" customFormat="1" ht="20.100000000000001" customHeight="1">
      <c r="A34" s="27" t="s">
        <v>224</v>
      </c>
      <c r="B34" s="27" t="s">
        <v>256</v>
      </c>
      <c r="C34" s="19">
        <v>8</v>
      </c>
      <c r="D34" s="20" t="s">
        <v>77</v>
      </c>
      <c r="E34" s="20" t="s">
        <v>138</v>
      </c>
      <c r="F34" s="21" t="s">
        <v>101</v>
      </c>
      <c r="G34" s="19">
        <v>110</v>
      </c>
      <c r="H34" s="1">
        <f t="shared" si="2"/>
        <v>1661</v>
      </c>
      <c r="I34" s="1">
        <f t="shared" si="3"/>
        <v>1771</v>
      </c>
      <c r="J34" s="1"/>
      <c r="K34" s="22">
        <v>41592</v>
      </c>
      <c r="L34" s="23" t="s">
        <v>57</v>
      </c>
      <c r="M34" s="24">
        <v>0</v>
      </c>
      <c r="N34" s="24">
        <v>2</v>
      </c>
      <c r="O34" s="24">
        <v>0</v>
      </c>
      <c r="P34" s="24">
        <v>0</v>
      </c>
      <c r="Q34" s="24"/>
      <c r="R34" s="26">
        <v>42635</v>
      </c>
      <c r="S34" s="20">
        <v>1</v>
      </c>
      <c r="T34" s="20">
        <v>1</v>
      </c>
      <c r="U34" s="20">
        <v>1</v>
      </c>
      <c r="V34" s="32">
        <f t="shared" si="4"/>
        <v>1</v>
      </c>
      <c r="W34" s="33" t="str">
        <f t="shared" si="0"/>
        <v>Good</v>
      </c>
      <c r="X34" s="20"/>
      <c r="Z34" s="6" t="s">
        <v>77</v>
      </c>
      <c r="AB34" s="5" t="str">
        <f t="shared" si="1"/>
        <v>TRUE</v>
      </c>
    </row>
    <row r="35" spans="1:29" s="5" customFormat="1" ht="20.100000000000001" customHeight="1">
      <c r="A35" s="18" t="s">
        <v>224</v>
      </c>
      <c r="B35" s="18" t="s">
        <v>257</v>
      </c>
      <c r="C35" s="19">
        <v>9</v>
      </c>
      <c r="D35" s="20" t="s">
        <v>77</v>
      </c>
      <c r="E35" s="20" t="s">
        <v>40</v>
      </c>
      <c r="F35" s="21" t="s">
        <v>101</v>
      </c>
      <c r="G35" s="19">
        <v>75</v>
      </c>
      <c r="H35" s="1">
        <f t="shared" si="2"/>
        <v>1771</v>
      </c>
      <c r="I35" s="1">
        <f t="shared" si="3"/>
        <v>1846</v>
      </c>
      <c r="J35" s="1"/>
      <c r="K35" s="22">
        <v>41592</v>
      </c>
      <c r="L35" s="23" t="s">
        <v>57</v>
      </c>
      <c r="M35" s="24">
        <v>0</v>
      </c>
      <c r="N35" s="24">
        <v>2</v>
      </c>
      <c r="O35" s="24">
        <v>0</v>
      </c>
      <c r="P35" s="24">
        <v>0</v>
      </c>
      <c r="Q35" s="24"/>
      <c r="R35" s="26">
        <v>42635</v>
      </c>
      <c r="S35" s="20">
        <v>1</v>
      </c>
      <c r="T35" s="20">
        <v>1</v>
      </c>
      <c r="U35" s="20">
        <v>1</v>
      </c>
      <c r="V35" s="32">
        <f t="shared" ref="V35:V66" si="5">(0.1*S35)+(0.7*T35)+(0.2*U35)</f>
        <v>1</v>
      </c>
      <c r="W35" s="33" t="str">
        <f t="shared" ref="W35:W66" si="6">IF(V35&gt;=3,"Priority Reseal",IF(V35&gt;2,"Consider Reseal",IF(V35&gt;0,"Good","")))</f>
        <v>Good</v>
      </c>
      <c r="X35" s="20"/>
      <c r="Z35" s="6" t="s">
        <v>77</v>
      </c>
      <c r="AB35" s="5" t="str">
        <f t="shared" ref="AB35:AB65" si="7">IF((D35=Z35),"TRUE","FALSE")</f>
        <v>TRUE</v>
      </c>
    </row>
    <row r="36" spans="1:29" s="5" customFormat="1" ht="20.100000000000001" customHeight="1">
      <c r="A36" s="27" t="s">
        <v>224</v>
      </c>
      <c r="B36" s="27" t="s">
        <v>258</v>
      </c>
      <c r="C36" s="19">
        <v>10</v>
      </c>
      <c r="D36" s="20" t="s">
        <v>77</v>
      </c>
      <c r="E36" s="20" t="s">
        <v>94</v>
      </c>
      <c r="F36" s="21" t="s">
        <v>101</v>
      </c>
      <c r="G36" s="19">
        <v>73</v>
      </c>
      <c r="H36" s="1">
        <f t="shared" ref="H36:H66" si="8">IF(C36=1,"0.00",I35)</f>
        <v>1846</v>
      </c>
      <c r="I36" s="1">
        <f t="shared" ref="I36:I66" si="9">IF(H36="0.00",G36,(I35+G36))</f>
        <v>1919</v>
      </c>
      <c r="J36" s="1"/>
      <c r="K36" s="22">
        <v>41592</v>
      </c>
      <c r="L36" s="23" t="s">
        <v>57</v>
      </c>
      <c r="M36" s="24">
        <v>0</v>
      </c>
      <c r="N36" s="24">
        <v>2</v>
      </c>
      <c r="O36" s="24">
        <v>0</v>
      </c>
      <c r="P36" s="24">
        <v>0</v>
      </c>
      <c r="Q36" s="24"/>
      <c r="R36" s="26">
        <v>42635</v>
      </c>
      <c r="S36" s="20">
        <v>1</v>
      </c>
      <c r="T36" s="20">
        <v>1</v>
      </c>
      <c r="U36" s="20">
        <v>1</v>
      </c>
      <c r="V36" s="32">
        <f t="shared" si="5"/>
        <v>1</v>
      </c>
      <c r="W36" s="33" t="str">
        <f t="shared" si="6"/>
        <v>Good</v>
      </c>
      <c r="X36" s="20"/>
      <c r="Z36" s="6" t="s">
        <v>77</v>
      </c>
      <c r="AB36" s="5" t="str">
        <f t="shared" si="7"/>
        <v>TRUE</v>
      </c>
    </row>
    <row r="37" spans="1:29" s="5" customFormat="1" ht="20.100000000000001" customHeight="1">
      <c r="A37" s="18" t="s">
        <v>224</v>
      </c>
      <c r="B37" s="18" t="s">
        <v>259</v>
      </c>
      <c r="C37" s="19">
        <v>11</v>
      </c>
      <c r="D37" s="20" t="s">
        <v>77</v>
      </c>
      <c r="E37" s="20" t="s">
        <v>21</v>
      </c>
      <c r="F37" s="21">
        <v>8</v>
      </c>
      <c r="G37" s="19">
        <v>91</v>
      </c>
      <c r="H37" s="1">
        <f t="shared" si="8"/>
        <v>1919</v>
      </c>
      <c r="I37" s="1">
        <f t="shared" si="9"/>
        <v>2010</v>
      </c>
      <c r="J37" s="1"/>
      <c r="K37" s="22">
        <v>41592</v>
      </c>
      <c r="L37" s="23" t="s">
        <v>57</v>
      </c>
      <c r="M37" s="24">
        <v>0</v>
      </c>
      <c r="N37" s="24">
        <v>2</v>
      </c>
      <c r="O37" s="24">
        <v>0</v>
      </c>
      <c r="P37" s="24">
        <v>0</v>
      </c>
      <c r="Q37" s="24"/>
      <c r="R37" s="26">
        <v>42635</v>
      </c>
      <c r="S37" s="20">
        <v>1</v>
      </c>
      <c r="T37" s="20">
        <v>1</v>
      </c>
      <c r="U37" s="20">
        <v>1</v>
      </c>
      <c r="V37" s="32">
        <f t="shared" si="5"/>
        <v>1</v>
      </c>
      <c r="W37" s="33" t="str">
        <f t="shared" si="6"/>
        <v>Good</v>
      </c>
      <c r="X37" s="20"/>
      <c r="Z37" s="6" t="s">
        <v>77</v>
      </c>
      <c r="AB37" s="5" t="str">
        <f t="shared" si="7"/>
        <v>TRUE</v>
      </c>
      <c r="AC37" s="5" t="s">
        <v>220</v>
      </c>
    </row>
    <row r="38" spans="1:29" s="5" customFormat="1" ht="20.100000000000001" customHeight="1">
      <c r="A38" s="27" t="s">
        <v>224</v>
      </c>
      <c r="B38" s="27" t="s">
        <v>260</v>
      </c>
      <c r="C38" s="19">
        <v>12</v>
      </c>
      <c r="D38" s="20" t="s">
        <v>77</v>
      </c>
      <c r="E38" s="20" t="s">
        <v>155</v>
      </c>
      <c r="F38" s="21" t="s">
        <v>101</v>
      </c>
      <c r="G38" s="19">
        <v>86</v>
      </c>
      <c r="H38" s="1">
        <f t="shared" si="8"/>
        <v>2010</v>
      </c>
      <c r="I38" s="1">
        <f t="shared" si="9"/>
        <v>2096</v>
      </c>
      <c r="J38" s="1"/>
      <c r="K38" s="22">
        <v>41592</v>
      </c>
      <c r="L38" s="23" t="s">
        <v>57</v>
      </c>
      <c r="M38" s="24">
        <v>0</v>
      </c>
      <c r="N38" s="24">
        <v>2</v>
      </c>
      <c r="O38" s="24">
        <v>0</v>
      </c>
      <c r="P38" s="24">
        <v>0</v>
      </c>
      <c r="Q38" s="24"/>
      <c r="R38" s="26">
        <v>42635</v>
      </c>
      <c r="S38" s="20">
        <v>1</v>
      </c>
      <c r="T38" s="20">
        <v>1</v>
      </c>
      <c r="U38" s="20">
        <v>1</v>
      </c>
      <c r="V38" s="32">
        <f t="shared" si="5"/>
        <v>1</v>
      </c>
      <c r="W38" s="33" t="str">
        <f t="shared" si="6"/>
        <v>Good</v>
      </c>
      <c r="X38" s="20"/>
      <c r="Z38" s="6" t="s">
        <v>77</v>
      </c>
      <c r="AB38" s="5" t="str">
        <f t="shared" si="7"/>
        <v>TRUE</v>
      </c>
    </row>
    <row r="39" spans="1:29" s="5" customFormat="1" ht="20.100000000000001" customHeight="1">
      <c r="A39" s="18" t="s">
        <v>224</v>
      </c>
      <c r="B39" s="18" t="s">
        <v>261</v>
      </c>
      <c r="C39" s="19">
        <v>13</v>
      </c>
      <c r="D39" s="20" t="s">
        <v>77</v>
      </c>
      <c r="E39" s="20" t="s">
        <v>69</v>
      </c>
      <c r="F39" s="21" t="s">
        <v>101</v>
      </c>
      <c r="G39" s="19">
        <v>68</v>
      </c>
      <c r="H39" s="1">
        <f t="shared" si="8"/>
        <v>2096</v>
      </c>
      <c r="I39" s="1">
        <f t="shared" si="9"/>
        <v>2164</v>
      </c>
      <c r="J39" s="29" t="s">
        <v>361</v>
      </c>
      <c r="K39" s="22">
        <v>41592</v>
      </c>
      <c r="L39" s="23" t="s">
        <v>57</v>
      </c>
      <c r="M39" s="24">
        <v>0</v>
      </c>
      <c r="N39" s="24">
        <v>2</v>
      </c>
      <c r="O39" s="24">
        <v>0</v>
      </c>
      <c r="P39" s="24">
        <v>0</v>
      </c>
      <c r="Q39" s="24"/>
      <c r="R39" s="26">
        <v>42635</v>
      </c>
      <c r="S39" s="20">
        <v>1</v>
      </c>
      <c r="T39" s="20">
        <v>1</v>
      </c>
      <c r="U39" s="20">
        <v>1</v>
      </c>
      <c r="V39" s="32">
        <f t="shared" si="5"/>
        <v>1</v>
      </c>
      <c r="W39" s="33" t="str">
        <f t="shared" si="6"/>
        <v>Good</v>
      </c>
      <c r="X39" s="20"/>
      <c r="Z39" s="6" t="s">
        <v>77</v>
      </c>
      <c r="AB39" s="5" t="str">
        <f t="shared" si="7"/>
        <v>TRUE</v>
      </c>
    </row>
    <row r="40" spans="1:29" s="5" customFormat="1" ht="20.100000000000001" customHeight="1">
      <c r="A40" s="27" t="s">
        <v>224</v>
      </c>
      <c r="B40" s="27" t="s">
        <v>262</v>
      </c>
      <c r="C40" s="19">
        <v>14</v>
      </c>
      <c r="D40" s="20" t="s">
        <v>77</v>
      </c>
      <c r="E40" s="20" t="s">
        <v>81</v>
      </c>
      <c r="F40" s="21" t="s">
        <v>101</v>
      </c>
      <c r="G40" s="19">
        <v>130</v>
      </c>
      <c r="H40" s="1">
        <f t="shared" si="8"/>
        <v>2164</v>
      </c>
      <c r="I40" s="1">
        <f t="shared" si="9"/>
        <v>2294</v>
      </c>
      <c r="J40" s="29" t="s">
        <v>361</v>
      </c>
      <c r="K40" s="22">
        <v>41592</v>
      </c>
      <c r="L40" s="23" t="s">
        <v>57</v>
      </c>
      <c r="M40" s="24">
        <v>0</v>
      </c>
      <c r="N40" s="24">
        <v>2</v>
      </c>
      <c r="O40" s="24">
        <v>0</v>
      </c>
      <c r="P40" s="24">
        <v>0</v>
      </c>
      <c r="Q40" s="24"/>
      <c r="R40" s="26">
        <v>42635</v>
      </c>
      <c r="S40" s="20">
        <v>1</v>
      </c>
      <c r="T40" s="20">
        <v>1</v>
      </c>
      <c r="U40" s="20">
        <v>1</v>
      </c>
      <c r="V40" s="32">
        <f t="shared" si="5"/>
        <v>1</v>
      </c>
      <c r="W40" s="33" t="str">
        <f t="shared" si="6"/>
        <v>Good</v>
      </c>
      <c r="X40" s="20"/>
      <c r="Z40" s="6"/>
      <c r="AB40" s="5" t="str">
        <f t="shared" si="7"/>
        <v>FALSE</v>
      </c>
      <c r="AC40" s="5" t="s">
        <v>219</v>
      </c>
    </row>
    <row r="41" spans="1:29" s="5" customFormat="1" ht="20.100000000000001" customHeight="1">
      <c r="A41" s="18" t="s">
        <v>224</v>
      </c>
      <c r="B41" s="18" t="s">
        <v>263</v>
      </c>
      <c r="C41" s="19">
        <v>1</v>
      </c>
      <c r="D41" s="20" t="s">
        <v>111</v>
      </c>
      <c r="E41" s="20" t="s">
        <v>130</v>
      </c>
      <c r="F41" s="21" t="s">
        <v>199</v>
      </c>
      <c r="G41" s="19">
        <v>102</v>
      </c>
      <c r="H41" s="1" t="str">
        <f t="shared" si="8"/>
        <v>0.00</v>
      </c>
      <c r="I41" s="1">
        <f t="shared" si="9"/>
        <v>102</v>
      </c>
      <c r="J41" s="29" t="s">
        <v>361</v>
      </c>
      <c r="K41" s="22">
        <v>41592</v>
      </c>
      <c r="L41" s="23" t="s">
        <v>195</v>
      </c>
      <c r="M41" s="24">
        <v>0</v>
      </c>
      <c r="N41" s="24">
        <v>5</v>
      </c>
      <c r="O41" s="24">
        <v>10</v>
      </c>
      <c r="P41" s="24">
        <v>5</v>
      </c>
      <c r="Q41" s="25"/>
      <c r="R41" s="26">
        <v>42635</v>
      </c>
      <c r="S41" s="20">
        <v>1</v>
      </c>
      <c r="T41" s="20">
        <v>4</v>
      </c>
      <c r="U41" s="20">
        <v>2</v>
      </c>
      <c r="V41" s="32">
        <f t="shared" si="5"/>
        <v>3.3</v>
      </c>
      <c r="W41" s="33" t="str">
        <f t="shared" si="6"/>
        <v>Priority Reseal</v>
      </c>
      <c r="X41" s="20"/>
      <c r="Z41" s="6" t="s">
        <v>111</v>
      </c>
      <c r="AB41" s="5" t="str">
        <f t="shared" si="7"/>
        <v>TRUE</v>
      </c>
    </row>
    <row r="42" spans="1:29" s="5" customFormat="1" ht="20.100000000000001" customHeight="1">
      <c r="A42" s="27" t="s">
        <v>224</v>
      </c>
      <c r="B42" s="27" t="s">
        <v>264</v>
      </c>
      <c r="C42" s="19">
        <v>1</v>
      </c>
      <c r="D42" s="20" t="s">
        <v>61</v>
      </c>
      <c r="E42" s="20" t="s">
        <v>54</v>
      </c>
      <c r="F42" s="21" t="s">
        <v>199</v>
      </c>
      <c r="G42" s="19">
        <v>56</v>
      </c>
      <c r="H42" s="1" t="str">
        <f t="shared" si="8"/>
        <v>0.00</v>
      </c>
      <c r="I42" s="1">
        <f t="shared" si="9"/>
        <v>56</v>
      </c>
      <c r="J42" s="29" t="s">
        <v>361</v>
      </c>
      <c r="K42" s="22">
        <v>41592</v>
      </c>
      <c r="L42" s="23" t="s">
        <v>57</v>
      </c>
      <c r="M42" s="24">
        <v>0</v>
      </c>
      <c r="N42" s="24">
        <v>0</v>
      </c>
      <c r="O42" s="24">
        <v>15</v>
      </c>
      <c r="P42" s="24">
        <v>0</v>
      </c>
      <c r="Q42" s="25"/>
      <c r="R42" s="26">
        <v>42635</v>
      </c>
      <c r="S42" s="20">
        <v>2</v>
      </c>
      <c r="T42" s="20">
        <v>4</v>
      </c>
      <c r="U42" s="20">
        <v>3</v>
      </c>
      <c r="V42" s="32">
        <f t="shared" si="5"/>
        <v>3.6</v>
      </c>
      <c r="W42" s="33" t="str">
        <f t="shared" si="6"/>
        <v>Priority Reseal</v>
      </c>
      <c r="X42" s="20"/>
      <c r="Z42" s="6" t="s">
        <v>61</v>
      </c>
      <c r="AB42" s="5" t="str">
        <f t="shared" si="7"/>
        <v>TRUE</v>
      </c>
    </row>
    <row r="43" spans="1:29" s="5" customFormat="1" ht="20.100000000000001" customHeight="1">
      <c r="A43" s="18" t="s">
        <v>224</v>
      </c>
      <c r="B43" s="18" t="s">
        <v>265</v>
      </c>
      <c r="C43" s="19">
        <v>1</v>
      </c>
      <c r="D43" s="20" t="s">
        <v>74</v>
      </c>
      <c r="E43" s="20" t="s">
        <v>117</v>
      </c>
      <c r="F43" s="21" t="s">
        <v>199</v>
      </c>
      <c r="G43" s="19">
        <v>107</v>
      </c>
      <c r="H43" s="1" t="str">
        <f t="shared" si="8"/>
        <v>0.00</v>
      </c>
      <c r="I43" s="1">
        <f t="shared" si="9"/>
        <v>107</v>
      </c>
      <c r="J43" s="29" t="s">
        <v>361</v>
      </c>
      <c r="K43" s="22">
        <v>41592</v>
      </c>
      <c r="L43" s="23" t="s">
        <v>57</v>
      </c>
      <c r="M43" s="24">
        <v>3</v>
      </c>
      <c r="N43" s="24">
        <v>0</v>
      </c>
      <c r="O43" s="24">
        <v>0</v>
      </c>
      <c r="P43" s="24">
        <v>0</v>
      </c>
      <c r="Q43" s="25"/>
      <c r="R43" s="26">
        <v>42635</v>
      </c>
      <c r="S43" s="20">
        <v>1</v>
      </c>
      <c r="T43" s="20">
        <v>1</v>
      </c>
      <c r="U43" s="20">
        <v>1</v>
      </c>
      <c r="V43" s="32">
        <f t="shared" si="5"/>
        <v>1</v>
      </c>
      <c r="W43" s="33" t="str">
        <f t="shared" si="6"/>
        <v>Good</v>
      </c>
      <c r="X43" s="20"/>
      <c r="Z43" s="6" t="s">
        <v>74</v>
      </c>
      <c r="AB43" s="5" t="str">
        <f t="shared" si="7"/>
        <v>TRUE</v>
      </c>
    </row>
    <row r="44" spans="1:29" s="5" customFormat="1" ht="20.100000000000001" customHeight="1">
      <c r="A44" s="27" t="s">
        <v>224</v>
      </c>
      <c r="B44" s="27" t="s">
        <v>266</v>
      </c>
      <c r="C44" s="19">
        <v>3</v>
      </c>
      <c r="D44" s="20" t="s">
        <v>24</v>
      </c>
      <c r="E44" s="20" t="s">
        <v>35</v>
      </c>
      <c r="F44" s="21">
        <v>7</v>
      </c>
      <c r="G44" s="19">
        <v>665</v>
      </c>
      <c r="H44" s="1">
        <f t="shared" si="8"/>
        <v>107</v>
      </c>
      <c r="I44" s="1">
        <f t="shared" si="9"/>
        <v>772</v>
      </c>
      <c r="J44" s="29" t="s">
        <v>361</v>
      </c>
      <c r="K44" s="22">
        <v>41592</v>
      </c>
      <c r="L44" s="23" t="s">
        <v>57</v>
      </c>
      <c r="M44" s="24">
        <v>0</v>
      </c>
      <c r="N44" s="24">
        <v>2</v>
      </c>
      <c r="O44" s="24">
        <v>0</v>
      </c>
      <c r="P44" s="24">
        <v>0</v>
      </c>
      <c r="Q44" s="24"/>
      <c r="R44" s="26">
        <v>42635</v>
      </c>
      <c r="S44" s="20">
        <v>1</v>
      </c>
      <c r="T44" s="20">
        <v>1</v>
      </c>
      <c r="U44" s="20">
        <v>1</v>
      </c>
      <c r="V44" s="32">
        <f t="shared" si="5"/>
        <v>1</v>
      </c>
      <c r="W44" s="33" t="str">
        <f t="shared" si="6"/>
        <v>Good</v>
      </c>
      <c r="X44" s="20"/>
      <c r="Z44" s="6" t="s">
        <v>24</v>
      </c>
      <c r="AB44" s="5" t="str">
        <f t="shared" si="7"/>
        <v>TRUE</v>
      </c>
    </row>
    <row r="45" spans="1:29" s="5" customFormat="1" ht="20.100000000000001" customHeight="1">
      <c r="A45" s="18" t="s">
        <v>224</v>
      </c>
      <c r="B45" s="18" t="s">
        <v>267</v>
      </c>
      <c r="C45" s="19">
        <v>4</v>
      </c>
      <c r="D45" s="20" t="s">
        <v>24</v>
      </c>
      <c r="E45" s="20" t="s">
        <v>96</v>
      </c>
      <c r="F45" s="21">
        <v>7</v>
      </c>
      <c r="G45" s="19">
        <v>107</v>
      </c>
      <c r="H45" s="1">
        <f t="shared" si="8"/>
        <v>772</v>
      </c>
      <c r="I45" s="1">
        <f t="shared" si="9"/>
        <v>879</v>
      </c>
      <c r="J45" s="29" t="s">
        <v>361</v>
      </c>
      <c r="K45" s="22">
        <v>41592</v>
      </c>
      <c r="L45" s="23" t="s">
        <v>57</v>
      </c>
      <c r="M45" s="24">
        <v>0</v>
      </c>
      <c r="N45" s="24">
        <v>1</v>
      </c>
      <c r="O45" s="24">
        <v>1</v>
      </c>
      <c r="P45" s="24">
        <v>0</v>
      </c>
      <c r="Q45" s="24"/>
      <c r="R45" s="26">
        <v>42635</v>
      </c>
      <c r="S45" s="20">
        <v>1</v>
      </c>
      <c r="T45" s="20">
        <v>1</v>
      </c>
      <c r="U45" s="20">
        <v>1</v>
      </c>
      <c r="V45" s="32">
        <f t="shared" si="5"/>
        <v>1</v>
      </c>
      <c r="W45" s="33" t="str">
        <f t="shared" si="6"/>
        <v>Good</v>
      </c>
      <c r="X45" s="20"/>
      <c r="Z45" s="6" t="s">
        <v>24</v>
      </c>
      <c r="AB45" s="5" t="str">
        <f t="shared" si="7"/>
        <v>TRUE</v>
      </c>
    </row>
    <row r="46" spans="1:29" s="5" customFormat="1" ht="20.100000000000001" customHeight="1">
      <c r="A46" s="27" t="s">
        <v>224</v>
      </c>
      <c r="B46" s="27" t="s">
        <v>268</v>
      </c>
      <c r="C46" s="19">
        <v>5</v>
      </c>
      <c r="D46" s="20" t="s">
        <v>24</v>
      </c>
      <c r="E46" s="20" t="s">
        <v>211</v>
      </c>
      <c r="F46" s="21">
        <v>7</v>
      </c>
      <c r="G46" s="19">
        <v>203</v>
      </c>
      <c r="H46" s="1">
        <f t="shared" si="8"/>
        <v>879</v>
      </c>
      <c r="I46" s="1">
        <f t="shared" si="9"/>
        <v>1082</v>
      </c>
      <c r="J46" s="29" t="s">
        <v>361</v>
      </c>
      <c r="K46" s="22">
        <v>41592</v>
      </c>
      <c r="L46" s="23" t="s">
        <v>57</v>
      </c>
      <c r="M46" s="24">
        <v>0</v>
      </c>
      <c r="N46" s="24">
        <v>1</v>
      </c>
      <c r="O46" s="24">
        <v>1</v>
      </c>
      <c r="P46" s="24">
        <v>0</v>
      </c>
      <c r="Q46" s="24"/>
      <c r="R46" s="26">
        <v>42635</v>
      </c>
      <c r="S46" s="20">
        <v>1</v>
      </c>
      <c r="T46" s="20">
        <v>1</v>
      </c>
      <c r="U46" s="20">
        <v>1</v>
      </c>
      <c r="V46" s="32">
        <f t="shared" si="5"/>
        <v>1</v>
      </c>
      <c r="W46" s="33" t="str">
        <f t="shared" si="6"/>
        <v>Good</v>
      </c>
      <c r="X46" s="20"/>
      <c r="Z46" s="6" t="s">
        <v>24</v>
      </c>
      <c r="AB46" s="5" t="str">
        <f t="shared" si="7"/>
        <v>TRUE</v>
      </c>
    </row>
    <row r="47" spans="1:29" s="5" customFormat="1" ht="20.100000000000001" customHeight="1">
      <c r="A47" s="18" t="s">
        <v>224</v>
      </c>
      <c r="B47" s="18" t="s">
        <v>269</v>
      </c>
      <c r="C47" s="19">
        <v>6</v>
      </c>
      <c r="D47" s="20" t="s">
        <v>24</v>
      </c>
      <c r="E47" s="20" t="s">
        <v>115</v>
      </c>
      <c r="F47" s="21">
        <v>7</v>
      </c>
      <c r="G47" s="19">
        <v>78</v>
      </c>
      <c r="H47" s="1">
        <f t="shared" si="8"/>
        <v>1082</v>
      </c>
      <c r="I47" s="1">
        <f t="shared" si="9"/>
        <v>1160</v>
      </c>
      <c r="J47" s="29" t="s">
        <v>361</v>
      </c>
      <c r="K47" s="22">
        <v>41592</v>
      </c>
      <c r="L47" s="23" t="s">
        <v>57</v>
      </c>
      <c r="M47" s="24">
        <v>0</v>
      </c>
      <c r="N47" s="24">
        <v>1</v>
      </c>
      <c r="O47" s="24">
        <v>1</v>
      </c>
      <c r="P47" s="24">
        <v>0</v>
      </c>
      <c r="Q47" s="24"/>
      <c r="R47" s="26">
        <v>42635</v>
      </c>
      <c r="S47" s="20">
        <v>1</v>
      </c>
      <c r="T47" s="20">
        <v>1</v>
      </c>
      <c r="U47" s="20">
        <v>1</v>
      </c>
      <c r="V47" s="31">
        <f t="shared" si="5"/>
        <v>1</v>
      </c>
      <c r="W47" s="34" t="str">
        <f t="shared" si="6"/>
        <v>Good</v>
      </c>
      <c r="X47" s="20"/>
      <c r="Z47" s="6" t="s">
        <v>24</v>
      </c>
      <c r="AB47" s="5" t="str">
        <f t="shared" si="7"/>
        <v>TRUE</v>
      </c>
    </row>
    <row r="48" spans="1:29" s="5" customFormat="1" ht="20.100000000000001" customHeight="1">
      <c r="A48" s="27" t="s">
        <v>224</v>
      </c>
      <c r="B48" s="27" t="s">
        <v>270</v>
      </c>
      <c r="C48" s="19">
        <v>7</v>
      </c>
      <c r="D48" s="20" t="s">
        <v>24</v>
      </c>
      <c r="E48" s="20" t="s">
        <v>42</v>
      </c>
      <c r="F48" s="21">
        <v>7</v>
      </c>
      <c r="G48" s="19">
        <v>190</v>
      </c>
      <c r="H48" s="1">
        <f t="shared" si="8"/>
        <v>1160</v>
      </c>
      <c r="I48" s="1">
        <f t="shared" si="9"/>
        <v>1350</v>
      </c>
      <c r="J48" s="29" t="s">
        <v>361</v>
      </c>
      <c r="K48" s="22">
        <v>41592</v>
      </c>
      <c r="L48" s="23" t="s">
        <v>57</v>
      </c>
      <c r="M48" s="24">
        <v>0</v>
      </c>
      <c r="N48" s="24">
        <v>1</v>
      </c>
      <c r="O48" s="24">
        <v>1</v>
      </c>
      <c r="P48" s="24">
        <v>0</v>
      </c>
      <c r="Q48" s="24"/>
      <c r="R48" s="26">
        <v>42635</v>
      </c>
      <c r="S48" s="20">
        <v>1</v>
      </c>
      <c r="T48" s="20">
        <v>1</v>
      </c>
      <c r="U48" s="20">
        <v>1</v>
      </c>
      <c r="V48" s="32">
        <f t="shared" si="5"/>
        <v>1</v>
      </c>
      <c r="W48" s="33" t="str">
        <f t="shared" si="6"/>
        <v>Good</v>
      </c>
      <c r="X48" s="20"/>
      <c r="Z48" s="6" t="s">
        <v>24</v>
      </c>
      <c r="AB48" s="5" t="str">
        <f t="shared" si="7"/>
        <v>TRUE</v>
      </c>
    </row>
    <row r="49" spans="1:28" s="5" customFormat="1" ht="20.100000000000001" customHeight="1">
      <c r="A49" s="18" t="s">
        <v>224</v>
      </c>
      <c r="B49" s="18" t="s">
        <v>271</v>
      </c>
      <c r="C49" s="19">
        <v>1</v>
      </c>
      <c r="D49" s="20" t="s">
        <v>179</v>
      </c>
      <c r="E49" s="20" t="s">
        <v>49</v>
      </c>
      <c r="F49" s="21" t="s">
        <v>199</v>
      </c>
      <c r="G49" s="19">
        <v>114</v>
      </c>
      <c r="H49" s="1" t="str">
        <f t="shared" si="8"/>
        <v>0.00</v>
      </c>
      <c r="I49" s="1">
        <f t="shared" si="9"/>
        <v>114</v>
      </c>
      <c r="J49" s="29" t="s">
        <v>361</v>
      </c>
      <c r="K49" s="22">
        <v>41592</v>
      </c>
      <c r="L49" s="23" t="s">
        <v>195</v>
      </c>
      <c r="M49" s="24">
        <v>0</v>
      </c>
      <c r="N49" s="24">
        <v>0</v>
      </c>
      <c r="O49" s="24">
        <v>20</v>
      </c>
      <c r="P49" s="24">
        <v>0</v>
      </c>
      <c r="Q49" s="25"/>
      <c r="R49" s="26">
        <v>42635</v>
      </c>
      <c r="S49" s="20">
        <v>2</v>
      </c>
      <c r="T49" s="20">
        <v>5</v>
      </c>
      <c r="U49" s="20">
        <v>3</v>
      </c>
      <c r="V49" s="32">
        <f t="shared" si="5"/>
        <v>4.3000000000000007</v>
      </c>
      <c r="W49" s="33" t="str">
        <f t="shared" si="6"/>
        <v>Priority Reseal</v>
      </c>
      <c r="X49" s="20"/>
      <c r="Z49" s="6" t="s">
        <v>179</v>
      </c>
      <c r="AB49" s="5" t="str">
        <f t="shared" si="7"/>
        <v>TRUE</v>
      </c>
    </row>
    <row r="50" spans="1:28" s="5" customFormat="1" ht="20.100000000000001" customHeight="1">
      <c r="A50" s="27" t="s">
        <v>224</v>
      </c>
      <c r="B50" s="27" t="s">
        <v>272</v>
      </c>
      <c r="C50" s="19">
        <v>1</v>
      </c>
      <c r="D50" s="20" t="s">
        <v>82</v>
      </c>
      <c r="E50" s="20" t="s">
        <v>63</v>
      </c>
      <c r="F50" s="21" t="s">
        <v>199</v>
      </c>
      <c r="G50" s="19">
        <v>80</v>
      </c>
      <c r="H50" s="1" t="str">
        <f t="shared" si="8"/>
        <v>0.00</v>
      </c>
      <c r="I50" s="1">
        <f t="shared" si="9"/>
        <v>80</v>
      </c>
      <c r="J50" s="29" t="s">
        <v>361</v>
      </c>
      <c r="K50" s="22">
        <v>41592</v>
      </c>
      <c r="L50" s="23" t="s">
        <v>127</v>
      </c>
      <c r="M50" s="24">
        <v>0</v>
      </c>
      <c r="N50" s="24">
        <v>0</v>
      </c>
      <c r="O50" s="24">
        <v>15</v>
      </c>
      <c r="P50" s="24">
        <v>0</v>
      </c>
      <c r="Q50" s="25"/>
      <c r="R50" s="26">
        <v>42635</v>
      </c>
      <c r="S50" s="20">
        <v>1</v>
      </c>
      <c r="T50" s="20">
        <v>2</v>
      </c>
      <c r="U50" s="20">
        <v>1</v>
      </c>
      <c r="V50" s="32">
        <f t="shared" si="5"/>
        <v>1.7</v>
      </c>
      <c r="W50" s="33" t="str">
        <f t="shared" si="6"/>
        <v>Good</v>
      </c>
      <c r="X50" s="20"/>
      <c r="Z50" s="6" t="s">
        <v>82</v>
      </c>
      <c r="AB50" s="5" t="str">
        <f t="shared" si="7"/>
        <v>TRUE</v>
      </c>
    </row>
    <row r="51" spans="1:28" s="5" customFormat="1" ht="20.100000000000001" customHeight="1">
      <c r="A51" s="18" t="s">
        <v>224</v>
      </c>
      <c r="B51" s="18" t="s">
        <v>273</v>
      </c>
      <c r="C51" s="19">
        <v>1</v>
      </c>
      <c r="D51" s="20" t="s">
        <v>89</v>
      </c>
      <c r="E51" s="20" t="s">
        <v>41</v>
      </c>
      <c r="F51" s="21">
        <v>7</v>
      </c>
      <c r="G51" s="19">
        <v>97</v>
      </c>
      <c r="H51" s="1" t="str">
        <f t="shared" si="8"/>
        <v>0.00</v>
      </c>
      <c r="I51" s="1">
        <f t="shared" si="9"/>
        <v>97</v>
      </c>
      <c r="J51" s="29" t="s">
        <v>361</v>
      </c>
      <c r="K51" s="22">
        <v>41592</v>
      </c>
      <c r="L51" s="23" t="s">
        <v>195</v>
      </c>
      <c r="M51" s="24">
        <v>0</v>
      </c>
      <c r="N51" s="24">
        <v>11</v>
      </c>
      <c r="O51" s="24">
        <v>12</v>
      </c>
      <c r="P51" s="24">
        <v>0</v>
      </c>
      <c r="Q51" s="25"/>
      <c r="R51" s="26">
        <v>42635</v>
      </c>
      <c r="S51" s="20">
        <v>1</v>
      </c>
      <c r="T51" s="20">
        <v>3</v>
      </c>
      <c r="U51" s="20">
        <v>1</v>
      </c>
      <c r="V51" s="32">
        <f t="shared" si="5"/>
        <v>2.4</v>
      </c>
      <c r="W51" s="33" t="str">
        <f t="shared" si="6"/>
        <v>Consider Reseal</v>
      </c>
      <c r="X51" s="20"/>
      <c r="Z51" s="6" t="s">
        <v>89</v>
      </c>
      <c r="AB51" s="5" t="str">
        <f t="shared" si="7"/>
        <v>TRUE</v>
      </c>
    </row>
    <row r="52" spans="1:28" s="5" customFormat="1" ht="20.100000000000001" customHeight="1">
      <c r="A52" s="27" t="s">
        <v>224</v>
      </c>
      <c r="B52" s="27" t="s">
        <v>274</v>
      </c>
      <c r="C52" s="19">
        <v>2</v>
      </c>
      <c r="D52" s="20" t="s">
        <v>89</v>
      </c>
      <c r="E52" s="20" t="s">
        <v>139</v>
      </c>
      <c r="F52" s="21">
        <v>7</v>
      </c>
      <c r="G52" s="19">
        <v>146</v>
      </c>
      <c r="H52" s="1">
        <f t="shared" si="8"/>
        <v>97</v>
      </c>
      <c r="I52" s="1">
        <f t="shared" si="9"/>
        <v>243</v>
      </c>
      <c r="J52" s="29" t="s">
        <v>361</v>
      </c>
      <c r="K52" s="22">
        <v>41592</v>
      </c>
      <c r="L52" s="23" t="s">
        <v>195</v>
      </c>
      <c r="M52" s="24">
        <v>0</v>
      </c>
      <c r="N52" s="24">
        <v>2</v>
      </c>
      <c r="O52" s="24">
        <v>4</v>
      </c>
      <c r="P52" s="24">
        <v>2</v>
      </c>
      <c r="Q52" s="25"/>
      <c r="R52" s="26">
        <v>42635</v>
      </c>
      <c r="S52" s="20">
        <v>1</v>
      </c>
      <c r="T52" s="20">
        <v>3</v>
      </c>
      <c r="U52" s="20">
        <v>1</v>
      </c>
      <c r="V52" s="32">
        <f t="shared" si="5"/>
        <v>2.4</v>
      </c>
      <c r="W52" s="33" t="str">
        <f t="shared" si="6"/>
        <v>Consider Reseal</v>
      </c>
      <c r="X52" s="20"/>
      <c r="Z52" s="6" t="s">
        <v>89</v>
      </c>
      <c r="AB52" s="5" t="str">
        <f t="shared" si="7"/>
        <v>TRUE</v>
      </c>
    </row>
    <row r="53" spans="1:28" s="5" customFormat="1" ht="20.100000000000001" customHeight="1">
      <c r="A53" s="18" t="s">
        <v>224</v>
      </c>
      <c r="B53" s="18" t="s">
        <v>275</v>
      </c>
      <c r="C53" s="19">
        <v>3</v>
      </c>
      <c r="D53" s="20" t="s">
        <v>89</v>
      </c>
      <c r="E53" s="20" t="s">
        <v>153</v>
      </c>
      <c r="F53" s="21">
        <v>7</v>
      </c>
      <c r="G53" s="19">
        <v>354</v>
      </c>
      <c r="H53" s="1">
        <f t="shared" si="8"/>
        <v>243</v>
      </c>
      <c r="I53" s="1">
        <f t="shared" si="9"/>
        <v>597</v>
      </c>
      <c r="J53" s="29" t="s">
        <v>361</v>
      </c>
      <c r="K53" s="22">
        <v>41592</v>
      </c>
      <c r="L53" s="23" t="s">
        <v>127</v>
      </c>
      <c r="M53" s="24">
        <v>0</v>
      </c>
      <c r="N53" s="24">
        <v>2</v>
      </c>
      <c r="O53" s="24">
        <v>20</v>
      </c>
      <c r="P53" s="24">
        <v>2</v>
      </c>
      <c r="Q53" s="25"/>
      <c r="R53" s="26">
        <v>42635</v>
      </c>
      <c r="S53" s="20">
        <v>1</v>
      </c>
      <c r="T53" s="20">
        <v>3</v>
      </c>
      <c r="U53" s="20">
        <v>1</v>
      </c>
      <c r="V53" s="32">
        <f t="shared" si="5"/>
        <v>2.4</v>
      </c>
      <c r="W53" s="33" t="str">
        <f t="shared" si="6"/>
        <v>Consider Reseal</v>
      </c>
      <c r="X53" s="20"/>
      <c r="Z53" s="6" t="s">
        <v>89</v>
      </c>
      <c r="AB53" s="5" t="str">
        <f t="shared" si="7"/>
        <v>TRUE</v>
      </c>
    </row>
    <row r="54" spans="1:28" s="5" customFormat="1" ht="20.100000000000001" customHeight="1">
      <c r="A54" s="27" t="s">
        <v>224</v>
      </c>
      <c r="B54" s="27" t="s">
        <v>276</v>
      </c>
      <c r="C54" s="19">
        <v>4</v>
      </c>
      <c r="D54" s="20" t="s">
        <v>89</v>
      </c>
      <c r="E54" s="20" t="s">
        <v>80</v>
      </c>
      <c r="F54" s="21">
        <v>7</v>
      </c>
      <c r="G54" s="19">
        <v>106</v>
      </c>
      <c r="H54" s="1">
        <f t="shared" si="8"/>
        <v>597</v>
      </c>
      <c r="I54" s="1">
        <f t="shared" si="9"/>
        <v>703</v>
      </c>
      <c r="J54" s="29" t="s">
        <v>361</v>
      </c>
      <c r="K54" s="22">
        <v>41592</v>
      </c>
      <c r="L54" s="23" t="s">
        <v>195</v>
      </c>
      <c r="M54" s="24">
        <v>0</v>
      </c>
      <c r="N54" s="24">
        <v>2</v>
      </c>
      <c r="O54" s="24">
        <v>4</v>
      </c>
      <c r="P54" s="24">
        <v>2</v>
      </c>
      <c r="Q54" s="25"/>
      <c r="R54" s="26">
        <v>42635</v>
      </c>
      <c r="S54" s="20">
        <v>1</v>
      </c>
      <c r="T54" s="20">
        <v>3</v>
      </c>
      <c r="U54" s="20">
        <v>1</v>
      </c>
      <c r="V54" s="32">
        <f t="shared" si="5"/>
        <v>2.4</v>
      </c>
      <c r="W54" s="33" t="str">
        <f t="shared" si="6"/>
        <v>Consider Reseal</v>
      </c>
      <c r="X54" s="20"/>
      <c r="Z54" s="6" t="s">
        <v>89</v>
      </c>
      <c r="AB54" s="5" t="str">
        <f t="shared" si="7"/>
        <v>TRUE</v>
      </c>
    </row>
    <row r="55" spans="1:28" s="5" customFormat="1" ht="20.100000000000001" customHeight="1">
      <c r="A55" s="18" t="s">
        <v>224</v>
      </c>
      <c r="B55" s="18" t="s">
        <v>277</v>
      </c>
      <c r="C55" s="19">
        <v>5</v>
      </c>
      <c r="D55" s="20" t="s">
        <v>89</v>
      </c>
      <c r="E55" s="20" t="s">
        <v>158</v>
      </c>
      <c r="F55" s="21">
        <v>7</v>
      </c>
      <c r="G55" s="19">
        <v>160</v>
      </c>
      <c r="H55" s="1">
        <f t="shared" si="8"/>
        <v>703</v>
      </c>
      <c r="I55" s="1">
        <f t="shared" si="9"/>
        <v>863</v>
      </c>
      <c r="J55" s="29" t="s">
        <v>361</v>
      </c>
      <c r="K55" s="22">
        <v>41592</v>
      </c>
      <c r="L55" s="23" t="s">
        <v>195</v>
      </c>
      <c r="M55" s="24">
        <v>0</v>
      </c>
      <c r="N55" s="24">
        <v>2</v>
      </c>
      <c r="O55" s="24">
        <v>4</v>
      </c>
      <c r="P55" s="24">
        <v>2</v>
      </c>
      <c r="Q55" s="25"/>
      <c r="R55" s="26">
        <v>42635</v>
      </c>
      <c r="S55" s="20">
        <v>1</v>
      </c>
      <c r="T55" s="20">
        <v>3</v>
      </c>
      <c r="U55" s="20">
        <v>1</v>
      </c>
      <c r="V55" s="32">
        <f t="shared" si="5"/>
        <v>2.4</v>
      </c>
      <c r="W55" s="33" t="str">
        <f t="shared" si="6"/>
        <v>Consider Reseal</v>
      </c>
      <c r="X55" s="20"/>
      <c r="Z55" s="6" t="s">
        <v>89</v>
      </c>
      <c r="AB55" s="5" t="str">
        <f t="shared" si="7"/>
        <v>TRUE</v>
      </c>
    </row>
    <row r="56" spans="1:28" s="5" customFormat="1" ht="20.100000000000001" customHeight="1">
      <c r="A56" s="27" t="s">
        <v>224</v>
      </c>
      <c r="B56" s="27" t="s">
        <v>278</v>
      </c>
      <c r="C56" s="19">
        <v>6</v>
      </c>
      <c r="D56" s="20" t="s">
        <v>89</v>
      </c>
      <c r="E56" s="20" t="s">
        <v>173</v>
      </c>
      <c r="F56" s="21">
        <v>7</v>
      </c>
      <c r="G56" s="19">
        <v>45</v>
      </c>
      <c r="H56" s="1">
        <f t="shared" si="8"/>
        <v>863</v>
      </c>
      <c r="I56" s="1">
        <f t="shared" si="9"/>
        <v>908</v>
      </c>
      <c r="J56" s="29" t="s">
        <v>361</v>
      </c>
      <c r="K56" s="22">
        <v>41592</v>
      </c>
      <c r="L56" s="23" t="s">
        <v>195</v>
      </c>
      <c r="M56" s="24">
        <v>0</v>
      </c>
      <c r="N56" s="24">
        <v>2</v>
      </c>
      <c r="O56" s="24">
        <v>4</v>
      </c>
      <c r="P56" s="24">
        <v>2</v>
      </c>
      <c r="Q56" s="25"/>
      <c r="R56" s="26">
        <v>42635</v>
      </c>
      <c r="S56" s="20">
        <v>1</v>
      </c>
      <c r="T56" s="20">
        <v>3</v>
      </c>
      <c r="U56" s="20">
        <v>1</v>
      </c>
      <c r="V56" s="32">
        <f t="shared" si="5"/>
        <v>2.4</v>
      </c>
      <c r="W56" s="33" t="str">
        <f t="shared" si="6"/>
        <v>Consider Reseal</v>
      </c>
      <c r="X56" s="20"/>
      <c r="Z56" s="6" t="s">
        <v>89</v>
      </c>
      <c r="AB56" s="5" t="str">
        <f t="shared" si="7"/>
        <v>TRUE</v>
      </c>
    </row>
    <row r="57" spans="1:28" s="5" customFormat="1" ht="20.100000000000001" customHeight="1">
      <c r="A57" s="18" t="s">
        <v>224</v>
      </c>
      <c r="B57" s="18" t="s">
        <v>279</v>
      </c>
      <c r="C57" s="19">
        <v>7</v>
      </c>
      <c r="D57" s="20" t="s">
        <v>89</v>
      </c>
      <c r="E57" s="20" t="s">
        <v>105</v>
      </c>
      <c r="F57" s="21">
        <v>7</v>
      </c>
      <c r="G57" s="19">
        <v>143</v>
      </c>
      <c r="H57" s="1">
        <f t="shared" si="8"/>
        <v>908</v>
      </c>
      <c r="I57" s="1">
        <f t="shared" si="9"/>
        <v>1051</v>
      </c>
      <c r="J57" s="29" t="s">
        <v>361</v>
      </c>
      <c r="K57" s="22">
        <v>41592</v>
      </c>
      <c r="L57" s="23" t="s">
        <v>195</v>
      </c>
      <c r="M57" s="24">
        <v>0</v>
      </c>
      <c r="N57" s="24">
        <v>1</v>
      </c>
      <c r="O57" s="24">
        <v>12</v>
      </c>
      <c r="P57" s="24">
        <v>0</v>
      </c>
      <c r="Q57" s="25"/>
      <c r="R57" s="26">
        <v>42635</v>
      </c>
      <c r="S57" s="20">
        <v>1</v>
      </c>
      <c r="T57" s="20">
        <v>3</v>
      </c>
      <c r="U57" s="20">
        <v>1</v>
      </c>
      <c r="V57" s="32">
        <f t="shared" si="5"/>
        <v>2.4</v>
      </c>
      <c r="W57" s="33" t="str">
        <f t="shared" si="6"/>
        <v>Consider Reseal</v>
      </c>
      <c r="X57" s="20"/>
      <c r="Z57" s="6" t="s">
        <v>89</v>
      </c>
      <c r="AB57" s="5" t="str">
        <f t="shared" si="7"/>
        <v>TRUE</v>
      </c>
    </row>
    <row r="58" spans="1:28" s="5" customFormat="1" ht="20.100000000000001" customHeight="1">
      <c r="A58" s="27" t="s">
        <v>224</v>
      </c>
      <c r="B58" s="27" t="s">
        <v>280</v>
      </c>
      <c r="C58" s="19">
        <v>1</v>
      </c>
      <c r="D58" s="20" t="s">
        <v>109</v>
      </c>
      <c r="E58" s="20" t="s">
        <v>144</v>
      </c>
      <c r="F58" s="21" t="s">
        <v>199</v>
      </c>
      <c r="G58" s="19">
        <v>34</v>
      </c>
      <c r="H58" s="1" t="str">
        <f t="shared" si="8"/>
        <v>0.00</v>
      </c>
      <c r="I58" s="1">
        <f t="shared" si="9"/>
        <v>34</v>
      </c>
      <c r="J58" s="29" t="s">
        <v>361</v>
      </c>
      <c r="K58" s="22">
        <v>41592</v>
      </c>
      <c r="L58" s="23" t="s">
        <v>57</v>
      </c>
      <c r="M58" s="24">
        <v>0</v>
      </c>
      <c r="N58" s="24">
        <v>0</v>
      </c>
      <c r="O58" s="24">
        <v>0</v>
      </c>
      <c r="P58" s="24">
        <v>0</v>
      </c>
      <c r="Q58" s="25"/>
      <c r="R58" s="26">
        <v>42635</v>
      </c>
      <c r="S58" s="20">
        <v>1</v>
      </c>
      <c r="T58" s="20">
        <v>3</v>
      </c>
      <c r="U58" s="20">
        <v>1</v>
      </c>
      <c r="V58" s="32">
        <f t="shared" si="5"/>
        <v>2.4</v>
      </c>
      <c r="W58" s="33" t="str">
        <f t="shared" si="6"/>
        <v>Consider Reseal</v>
      </c>
      <c r="X58" s="20"/>
      <c r="Z58" s="6" t="s">
        <v>109</v>
      </c>
      <c r="AB58" s="5" t="str">
        <f t="shared" si="7"/>
        <v>TRUE</v>
      </c>
    </row>
    <row r="59" spans="1:28" s="5" customFormat="1" ht="20.100000000000001" customHeight="1">
      <c r="A59" s="27" t="s">
        <v>224</v>
      </c>
      <c r="B59" s="27" t="s">
        <v>281</v>
      </c>
      <c r="C59" s="19">
        <v>8</v>
      </c>
      <c r="D59" s="20" t="s">
        <v>134</v>
      </c>
      <c r="E59" s="20" t="s">
        <v>88</v>
      </c>
      <c r="F59" s="21">
        <v>7</v>
      </c>
      <c r="G59" s="19">
        <v>197</v>
      </c>
      <c r="H59" s="1">
        <v>876</v>
      </c>
      <c r="I59" s="1">
        <v>1073</v>
      </c>
      <c r="J59" s="29" t="s">
        <v>361</v>
      </c>
      <c r="K59" s="22">
        <v>41592</v>
      </c>
      <c r="L59" s="23" t="s">
        <v>57</v>
      </c>
      <c r="M59" s="24">
        <v>0</v>
      </c>
      <c r="N59" s="24">
        <v>0</v>
      </c>
      <c r="O59" s="24">
        <v>0</v>
      </c>
      <c r="P59" s="24">
        <v>0</v>
      </c>
      <c r="Q59" s="24"/>
      <c r="R59" s="26">
        <v>42635</v>
      </c>
      <c r="S59" s="20">
        <v>1</v>
      </c>
      <c r="T59" s="20">
        <v>1</v>
      </c>
      <c r="U59" s="20">
        <v>1</v>
      </c>
      <c r="V59" s="32">
        <f t="shared" si="5"/>
        <v>1</v>
      </c>
      <c r="W59" s="33" t="str">
        <f t="shared" si="6"/>
        <v>Good</v>
      </c>
      <c r="X59" s="20"/>
      <c r="Z59" s="6" t="s">
        <v>134</v>
      </c>
      <c r="AB59" s="5" t="str">
        <f t="shared" si="7"/>
        <v>TRUE</v>
      </c>
    </row>
    <row r="60" spans="1:28" s="5" customFormat="1" ht="20.100000000000001" customHeight="1">
      <c r="A60" s="18" t="s">
        <v>224</v>
      </c>
      <c r="B60" s="18" t="s">
        <v>282</v>
      </c>
      <c r="C60" s="19">
        <v>1</v>
      </c>
      <c r="D60" s="20" t="s">
        <v>79</v>
      </c>
      <c r="E60" s="20" t="s">
        <v>8</v>
      </c>
      <c r="F60" s="21" t="s">
        <v>199</v>
      </c>
      <c r="G60" s="19">
        <v>117</v>
      </c>
      <c r="H60" s="1" t="str">
        <f t="shared" si="8"/>
        <v>0.00</v>
      </c>
      <c r="I60" s="1">
        <f t="shared" si="9"/>
        <v>117</v>
      </c>
      <c r="J60" s="29" t="s">
        <v>361</v>
      </c>
      <c r="K60" s="22">
        <v>41592</v>
      </c>
      <c r="L60" s="23" t="s">
        <v>122</v>
      </c>
      <c r="M60" s="24">
        <v>3</v>
      </c>
      <c r="N60" s="24">
        <v>0</v>
      </c>
      <c r="O60" s="24">
        <v>0</v>
      </c>
      <c r="P60" s="24">
        <v>0</v>
      </c>
      <c r="Q60" s="25"/>
      <c r="R60" s="26">
        <v>42635</v>
      </c>
      <c r="S60" s="20">
        <v>1</v>
      </c>
      <c r="T60" s="20">
        <v>1</v>
      </c>
      <c r="U60" s="20">
        <v>3</v>
      </c>
      <c r="V60" s="32">
        <f t="shared" si="5"/>
        <v>1.4</v>
      </c>
      <c r="W60" s="33" t="str">
        <f t="shared" si="6"/>
        <v>Good</v>
      </c>
      <c r="X60" s="30" t="s">
        <v>362</v>
      </c>
      <c r="Z60" s="6" t="s">
        <v>79</v>
      </c>
      <c r="AB60" s="5" t="str">
        <f t="shared" si="7"/>
        <v>TRUE</v>
      </c>
    </row>
    <row r="61" spans="1:28" s="5" customFormat="1" ht="20.100000000000001" customHeight="1">
      <c r="A61" s="27" t="s">
        <v>224</v>
      </c>
      <c r="B61" s="27" t="s">
        <v>283</v>
      </c>
      <c r="C61" s="19">
        <v>1</v>
      </c>
      <c r="D61" s="20" t="s">
        <v>64</v>
      </c>
      <c r="E61" s="20" t="s">
        <v>161</v>
      </c>
      <c r="F61" s="21" t="s">
        <v>199</v>
      </c>
      <c r="G61" s="19">
        <v>220</v>
      </c>
      <c r="H61" s="1" t="str">
        <f t="shared" si="8"/>
        <v>0.00</v>
      </c>
      <c r="I61" s="1">
        <f t="shared" si="9"/>
        <v>220</v>
      </c>
      <c r="J61" s="29" t="s">
        <v>361</v>
      </c>
      <c r="K61" s="22">
        <v>41592</v>
      </c>
      <c r="L61" s="23" t="s">
        <v>57</v>
      </c>
      <c r="M61" s="24">
        <v>0</v>
      </c>
      <c r="N61" s="24">
        <v>1</v>
      </c>
      <c r="O61" s="24">
        <v>1</v>
      </c>
      <c r="P61" s="24">
        <v>0</v>
      </c>
      <c r="Q61" s="25"/>
      <c r="R61" s="26">
        <v>42635</v>
      </c>
      <c r="S61" s="20">
        <v>1</v>
      </c>
      <c r="T61" s="20">
        <v>1</v>
      </c>
      <c r="U61" s="20">
        <v>1</v>
      </c>
      <c r="V61" s="32">
        <f t="shared" si="5"/>
        <v>1</v>
      </c>
      <c r="W61" s="33" t="str">
        <f t="shared" si="6"/>
        <v>Good</v>
      </c>
      <c r="X61" s="20"/>
      <c r="Z61" s="6" t="s">
        <v>64</v>
      </c>
      <c r="AB61" s="5" t="str">
        <f t="shared" si="7"/>
        <v>TRUE</v>
      </c>
    </row>
    <row r="62" spans="1:28" s="5" customFormat="1" ht="20.100000000000001" customHeight="1">
      <c r="A62" s="18" t="s">
        <v>224</v>
      </c>
      <c r="B62" s="18" t="s">
        <v>284</v>
      </c>
      <c r="C62" s="19">
        <v>1</v>
      </c>
      <c r="D62" s="20" t="s">
        <v>67</v>
      </c>
      <c r="E62" s="20" t="s">
        <v>85</v>
      </c>
      <c r="F62" s="21" t="s">
        <v>199</v>
      </c>
      <c r="G62" s="19">
        <v>452</v>
      </c>
      <c r="H62" s="1" t="str">
        <f t="shared" si="8"/>
        <v>0.00</v>
      </c>
      <c r="I62" s="1">
        <f t="shared" si="9"/>
        <v>452</v>
      </c>
      <c r="J62" s="29" t="s">
        <v>361</v>
      </c>
      <c r="K62" s="22">
        <v>41592</v>
      </c>
      <c r="L62" s="23" t="s">
        <v>127</v>
      </c>
      <c r="M62" s="24">
        <v>0</v>
      </c>
      <c r="N62" s="24">
        <v>1</v>
      </c>
      <c r="O62" s="24">
        <v>10</v>
      </c>
      <c r="P62" s="24">
        <v>0</v>
      </c>
      <c r="Q62" s="25"/>
      <c r="R62" s="26">
        <v>42635</v>
      </c>
      <c r="S62" s="20">
        <v>1</v>
      </c>
      <c r="T62" s="20">
        <v>4</v>
      </c>
      <c r="U62" s="20">
        <v>2</v>
      </c>
      <c r="V62" s="32">
        <f t="shared" si="5"/>
        <v>3.3</v>
      </c>
      <c r="W62" s="33" t="str">
        <f t="shared" si="6"/>
        <v>Priority Reseal</v>
      </c>
      <c r="X62" s="20"/>
      <c r="Z62" s="6" t="s">
        <v>67</v>
      </c>
      <c r="AB62" s="5" t="str">
        <f t="shared" si="7"/>
        <v>TRUE</v>
      </c>
    </row>
    <row r="63" spans="1:28" s="5" customFormat="1" ht="20.100000000000001" customHeight="1">
      <c r="A63" s="27" t="s">
        <v>224</v>
      </c>
      <c r="B63" s="27" t="s">
        <v>285</v>
      </c>
      <c r="C63" s="19">
        <v>2</v>
      </c>
      <c r="D63" s="20" t="s">
        <v>67</v>
      </c>
      <c r="E63" s="20" t="s">
        <v>52</v>
      </c>
      <c r="F63" s="21" t="s">
        <v>199</v>
      </c>
      <c r="G63" s="19">
        <v>158</v>
      </c>
      <c r="H63" s="1">
        <f t="shared" si="8"/>
        <v>452</v>
      </c>
      <c r="I63" s="1">
        <f t="shared" si="9"/>
        <v>610</v>
      </c>
      <c r="J63" s="29" t="s">
        <v>361</v>
      </c>
      <c r="K63" s="22">
        <v>41592</v>
      </c>
      <c r="L63" s="23" t="s">
        <v>195</v>
      </c>
      <c r="M63" s="24">
        <v>0</v>
      </c>
      <c r="N63" s="24">
        <v>1</v>
      </c>
      <c r="O63" s="24">
        <v>8</v>
      </c>
      <c r="P63" s="24">
        <v>0</v>
      </c>
      <c r="Q63" s="25"/>
      <c r="R63" s="26">
        <v>42635</v>
      </c>
      <c r="S63" s="20">
        <v>1</v>
      </c>
      <c r="T63" s="20">
        <v>4</v>
      </c>
      <c r="U63" s="20">
        <v>2</v>
      </c>
      <c r="V63" s="32">
        <f t="shared" si="5"/>
        <v>3.3</v>
      </c>
      <c r="W63" s="33" t="str">
        <f t="shared" si="6"/>
        <v>Priority Reseal</v>
      </c>
      <c r="X63" s="20"/>
      <c r="Z63" s="6" t="s">
        <v>67</v>
      </c>
      <c r="AB63" s="5" t="str">
        <f t="shared" si="7"/>
        <v>TRUE</v>
      </c>
    </row>
    <row r="64" spans="1:28" s="5" customFormat="1" ht="20.100000000000001" customHeight="1">
      <c r="A64" s="18" t="s">
        <v>224</v>
      </c>
      <c r="B64" s="18" t="s">
        <v>286</v>
      </c>
      <c r="C64" s="19">
        <v>1</v>
      </c>
      <c r="D64" s="20" t="s">
        <v>12</v>
      </c>
      <c r="E64" s="20" t="s">
        <v>110</v>
      </c>
      <c r="F64" s="21" t="s">
        <v>199</v>
      </c>
      <c r="G64" s="19">
        <v>341</v>
      </c>
      <c r="H64" s="1" t="str">
        <f t="shared" si="8"/>
        <v>0.00</v>
      </c>
      <c r="I64" s="1">
        <f t="shared" si="9"/>
        <v>341</v>
      </c>
      <c r="J64" s="29" t="s">
        <v>361</v>
      </c>
      <c r="K64" s="22">
        <v>41592</v>
      </c>
      <c r="L64" s="23" t="s">
        <v>57</v>
      </c>
      <c r="M64" s="24">
        <v>0</v>
      </c>
      <c r="N64" s="24">
        <v>5</v>
      </c>
      <c r="O64" s="24">
        <v>2</v>
      </c>
      <c r="P64" s="24">
        <v>0</v>
      </c>
      <c r="Q64" s="25"/>
      <c r="R64" s="26">
        <v>42635</v>
      </c>
      <c r="S64" s="20">
        <v>1</v>
      </c>
      <c r="T64" s="20">
        <v>2</v>
      </c>
      <c r="U64" s="20">
        <v>1</v>
      </c>
      <c r="V64" s="32">
        <f t="shared" si="5"/>
        <v>1.7</v>
      </c>
      <c r="W64" s="33" t="str">
        <f t="shared" si="6"/>
        <v>Good</v>
      </c>
      <c r="X64" s="20"/>
      <c r="Z64" s="6" t="s">
        <v>12</v>
      </c>
      <c r="AB64" s="5" t="str">
        <f t="shared" si="7"/>
        <v>TRUE</v>
      </c>
    </row>
    <row r="65" spans="1:29" s="5" customFormat="1" ht="20.100000000000001" customHeight="1">
      <c r="A65" s="27" t="s">
        <v>224</v>
      </c>
      <c r="B65" s="27" t="s">
        <v>287</v>
      </c>
      <c r="C65" s="19">
        <v>2</v>
      </c>
      <c r="D65" s="20" t="s">
        <v>12</v>
      </c>
      <c r="E65" s="20" t="s">
        <v>95</v>
      </c>
      <c r="F65" s="21" t="s">
        <v>199</v>
      </c>
      <c r="G65" s="19">
        <v>88</v>
      </c>
      <c r="H65" s="1">
        <f t="shared" si="8"/>
        <v>341</v>
      </c>
      <c r="I65" s="1">
        <f t="shared" si="9"/>
        <v>429</v>
      </c>
      <c r="J65" s="29" t="s">
        <v>361</v>
      </c>
      <c r="K65" s="22">
        <v>41592</v>
      </c>
      <c r="L65" s="23" t="s">
        <v>57</v>
      </c>
      <c r="M65" s="24">
        <v>0</v>
      </c>
      <c r="N65" s="24">
        <v>5</v>
      </c>
      <c r="O65" s="24">
        <v>2</v>
      </c>
      <c r="P65" s="24">
        <v>0</v>
      </c>
      <c r="Q65" s="25"/>
      <c r="R65" s="26">
        <v>42635</v>
      </c>
      <c r="S65" s="20">
        <v>1</v>
      </c>
      <c r="T65" s="20">
        <v>2</v>
      </c>
      <c r="U65" s="20">
        <v>1</v>
      </c>
      <c r="V65" s="32">
        <f t="shared" si="5"/>
        <v>1.7</v>
      </c>
      <c r="W65" s="33" t="str">
        <f t="shared" si="6"/>
        <v>Good</v>
      </c>
      <c r="X65" s="20"/>
      <c r="Z65" s="6" t="s">
        <v>12</v>
      </c>
      <c r="AB65" s="5" t="str">
        <f t="shared" si="7"/>
        <v>TRUE</v>
      </c>
    </row>
    <row r="66" spans="1:29" s="5" customFormat="1" ht="20.100000000000001" customHeight="1">
      <c r="A66" s="18" t="s">
        <v>224</v>
      </c>
      <c r="B66" s="18" t="s">
        <v>288</v>
      </c>
      <c r="C66" s="19">
        <v>1</v>
      </c>
      <c r="D66" s="20" t="s">
        <v>14</v>
      </c>
      <c r="E66" s="20" t="s">
        <v>103</v>
      </c>
      <c r="F66" s="21" t="s">
        <v>101</v>
      </c>
      <c r="G66" s="19">
        <v>91</v>
      </c>
      <c r="H66" s="1" t="str">
        <f t="shared" si="8"/>
        <v>0.00</v>
      </c>
      <c r="I66" s="1">
        <f t="shared" si="9"/>
        <v>91</v>
      </c>
      <c r="J66" s="29" t="s">
        <v>361</v>
      </c>
      <c r="K66" s="22">
        <v>41592</v>
      </c>
      <c r="L66" s="23" t="s">
        <v>57</v>
      </c>
      <c r="M66" s="24">
        <v>0</v>
      </c>
      <c r="N66" s="24">
        <v>0</v>
      </c>
      <c r="O66" s="24">
        <v>1</v>
      </c>
      <c r="P66" s="24">
        <v>0</v>
      </c>
      <c r="Q66" s="24"/>
      <c r="R66" s="26">
        <v>42635</v>
      </c>
      <c r="S66" s="20">
        <v>1</v>
      </c>
      <c r="T66" s="20">
        <v>1</v>
      </c>
      <c r="U66" s="20">
        <v>1</v>
      </c>
      <c r="V66" s="32">
        <f t="shared" si="5"/>
        <v>1</v>
      </c>
      <c r="W66" s="33" t="str">
        <f t="shared" si="6"/>
        <v>Good</v>
      </c>
      <c r="X66" s="20"/>
      <c r="Z66" s="6"/>
      <c r="AB66" s="5" t="str">
        <f t="shared" ref="AB66:AB97" si="10">IF((D66=Z66),"TRUE","FALSE")</f>
        <v>FALSE</v>
      </c>
      <c r="AC66" s="5" t="s">
        <v>219</v>
      </c>
    </row>
    <row r="67" spans="1:29" s="5" customFormat="1" ht="20.100000000000001" customHeight="1">
      <c r="A67" s="27" t="s">
        <v>224</v>
      </c>
      <c r="B67" s="27" t="s">
        <v>289</v>
      </c>
      <c r="C67" s="19">
        <v>2</v>
      </c>
      <c r="D67" s="20" t="s">
        <v>14</v>
      </c>
      <c r="E67" s="20" t="s">
        <v>180</v>
      </c>
      <c r="F67" s="21" t="s">
        <v>101</v>
      </c>
      <c r="G67" s="19">
        <v>75</v>
      </c>
      <c r="H67" s="1">
        <f t="shared" ref="H67:H78" si="11">IF(C67=1,"0.00",I66)</f>
        <v>91</v>
      </c>
      <c r="I67" s="1">
        <f t="shared" ref="I67:I78" si="12">IF(H67="0.00",G67,(I66+G67))</f>
        <v>166</v>
      </c>
      <c r="J67" s="29" t="s">
        <v>361</v>
      </c>
      <c r="K67" s="22">
        <v>41592</v>
      </c>
      <c r="L67" s="23" t="s">
        <v>57</v>
      </c>
      <c r="M67" s="24">
        <v>0</v>
      </c>
      <c r="N67" s="24">
        <v>0</v>
      </c>
      <c r="O67" s="24">
        <v>1</v>
      </c>
      <c r="P67" s="24">
        <v>0</v>
      </c>
      <c r="Q67" s="24"/>
      <c r="R67" s="26">
        <v>42635</v>
      </c>
      <c r="S67" s="20">
        <v>1</v>
      </c>
      <c r="T67" s="20">
        <v>1</v>
      </c>
      <c r="U67" s="20">
        <v>1</v>
      </c>
      <c r="V67" s="32">
        <f t="shared" ref="V67:V98" si="13">(0.1*S67)+(0.7*T67)+(0.2*U67)</f>
        <v>1</v>
      </c>
      <c r="W67" s="33" t="str">
        <f t="shared" ref="W67:W98" si="14">IF(V67&gt;=3,"Priority Reseal",IF(V67&gt;2,"Consider Reseal",IF(V67&gt;0,"Good","")))</f>
        <v>Good</v>
      </c>
      <c r="X67" s="20"/>
      <c r="Z67" s="6"/>
      <c r="AB67" s="5" t="str">
        <f t="shared" si="10"/>
        <v>FALSE</v>
      </c>
      <c r="AC67" s="5" t="s">
        <v>219</v>
      </c>
    </row>
    <row r="68" spans="1:29" s="5" customFormat="1" ht="20.100000000000001" customHeight="1">
      <c r="A68" s="18" t="s">
        <v>224</v>
      </c>
      <c r="B68" s="18" t="s">
        <v>290</v>
      </c>
      <c r="C68" s="19">
        <v>1</v>
      </c>
      <c r="D68" s="20" t="s">
        <v>181</v>
      </c>
      <c r="E68" s="20" t="s">
        <v>121</v>
      </c>
      <c r="F68" s="21">
        <v>7</v>
      </c>
      <c r="G68" s="19">
        <v>83</v>
      </c>
      <c r="H68" s="1" t="str">
        <f t="shared" si="11"/>
        <v>0.00</v>
      </c>
      <c r="I68" s="1">
        <f t="shared" si="12"/>
        <v>83</v>
      </c>
      <c r="J68" s="29" t="s">
        <v>361</v>
      </c>
      <c r="K68" s="22">
        <v>41592</v>
      </c>
      <c r="L68" s="23" t="s">
        <v>57</v>
      </c>
      <c r="M68" s="24">
        <v>0</v>
      </c>
      <c r="N68" s="24">
        <v>0</v>
      </c>
      <c r="O68" s="24">
        <v>0</v>
      </c>
      <c r="P68" s="24">
        <v>0</v>
      </c>
      <c r="Q68" s="25"/>
      <c r="R68" s="26">
        <v>42635</v>
      </c>
      <c r="S68" s="20">
        <v>1</v>
      </c>
      <c r="T68" s="20">
        <v>1</v>
      </c>
      <c r="U68" s="20">
        <v>1</v>
      </c>
      <c r="V68" s="32">
        <f t="shared" si="13"/>
        <v>1</v>
      </c>
      <c r="W68" s="33" t="str">
        <f t="shared" si="14"/>
        <v>Good</v>
      </c>
      <c r="X68" s="20"/>
      <c r="Z68" s="6" t="s">
        <v>181</v>
      </c>
      <c r="AB68" s="5" t="str">
        <f t="shared" si="10"/>
        <v>TRUE</v>
      </c>
    </row>
    <row r="69" spans="1:29" s="5" customFormat="1" ht="20.100000000000001" customHeight="1">
      <c r="A69" s="27" t="s">
        <v>224</v>
      </c>
      <c r="B69" s="27" t="s">
        <v>291</v>
      </c>
      <c r="C69" s="19">
        <v>2</v>
      </c>
      <c r="D69" s="20" t="s">
        <v>181</v>
      </c>
      <c r="E69" s="20" t="s">
        <v>194</v>
      </c>
      <c r="F69" s="21">
        <v>7</v>
      </c>
      <c r="G69" s="19">
        <v>72</v>
      </c>
      <c r="H69" s="1">
        <f t="shared" si="11"/>
        <v>83</v>
      </c>
      <c r="I69" s="1">
        <f t="shared" si="12"/>
        <v>155</v>
      </c>
      <c r="J69" s="29" t="s">
        <v>361</v>
      </c>
      <c r="K69" s="22">
        <v>41592</v>
      </c>
      <c r="L69" s="23" t="s">
        <v>57</v>
      </c>
      <c r="M69" s="24">
        <v>0</v>
      </c>
      <c r="N69" s="24">
        <v>0</v>
      </c>
      <c r="O69" s="24">
        <v>0</v>
      </c>
      <c r="P69" s="24">
        <v>0</v>
      </c>
      <c r="Q69" s="25"/>
      <c r="R69" s="26">
        <v>42635</v>
      </c>
      <c r="S69" s="20">
        <v>1</v>
      </c>
      <c r="T69" s="20">
        <v>1</v>
      </c>
      <c r="U69" s="20">
        <v>1</v>
      </c>
      <c r="V69" s="32">
        <f t="shared" si="13"/>
        <v>1</v>
      </c>
      <c r="W69" s="33" t="str">
        <f t="shared" si="14"/>
        <v>Good</v>
      </c>
      <c r="X69" s="20"/>
      <c r="Z69" s="6" t="s">
        <v>181</v>
      </c>
      <c r="AB69" s="5" t="str">
        <f t="shared" si="10"/>
        <v>TRUE</v>
      </c>
    </row>
    <row r="70" spans="1:29" s="5" customFormat="1" ht="20.100000000000001" customHeight="1">
      <c r="A70" s="18" t="s">
        <v>224</v>
      </c>
      <c r="B70" s="18" t="s">
        <v>292</v>
      </c>
      <c r="C70" s="19">
        <v>3</v>
      </c>
      <c r="D70" s="20" t="s">
        <v>181</v>
      </c>
      <c r="E70" s="20" t="s">
        <v>176</v>
      </c>
      <c r="F70" s="21">
        <v>7</v>
      </c>
      <c r="G70" s="19">
        <v>225</v>
      </c>
      <c r="H70" s="1">
        <f t="shared" si="11"/>
        <v>155</v>
      </c>
      <c r="I70" s="1">
        <f t="shared" si="12"/>
        <v>380</v>
      </c>
      <c r="J70" s="29" t="s">
        <v>361</v>
      </c>
      <c r="K70" s="22">
        <v>41592</v>
      </c>
      <c r="L70" s="23" t="s">
        <v>57</v>
      </c>
      <c r="M70" s="24">
        <v>0</v>
      </c>
      <c r="N70" s="24">
        <v>0</v>
      </c>
      <c r="O70" s="24">
        <v>0</v>
      </c>
      <c r="P70" s="24">
        <v>0</v>
      </c>
      <c r="Q70" s="25"/>
      <c r="R70" s="26">
        <v>42635</v>
      </c>
      <c r="S70" s="20">
        <v>1</v>
      </c>
      <c r="T70" s="20">
        <v>1</v>
      </c>
      <c r="U70" s="20">
        <v>1</v>
      </c>
      <c r="V70" s="32">
        <f t="shared" si="13"/>
        <v>1</v>
      </c>
      <c r="W70" s="33" t="str">
        <f t="shared" si="14"/>
        <v>Good</v>
      </c>
      <c r="X70" s="20"/>
      <c r="Z70" s="6" t="s">
        <v>181</v>
      </c>
      <c r="AB70" s="5" t="str">
        <f t="shared" si="10"/>
        <v>TRUE</v>
      </c>
    </row>
    <row r="71" spans="1:29" s="5" customFormat="1" ht="20.100000000000001" customHeight="1">
      <c r="A71" s="27" t="s">
        <v>224</v>
      </c>
      <c r="B71" s="27" t="s">
        <v>293</v>
      </c>
      <c r="C71" s="19">
        <v>4</v>
      </c>
      <c r="D71" s="20" t="s">
        <v>181</v>
      </c>
      <c r="E71" s="20" t="s">
        <v>204</v>
      </c>
      <c r="F71" s="21">
        <v>7</v>
      </c>
      <c r="G71" s="19">
        <v>61</v>
      </c>
      <c r="H71" s="1">
        <f t="shared" si="11"/>
        <v>380</v>
      </c>
      <c r="I71" s="1">
        <f t="shared" si="12"/>
        <v>441</v>
      </c>
      <c r="J71" s="29" t="s">
        <v>361</v>
      </c>
      <c r="K71" s="22">
        <v>41592</v>
      </c>
      <c r="L71" s="23" t="s">
        <v>57</v>
      </c>
      <c r="M71" s="24">
        <v>0</v>
      </c>
      <c r="N71" s="24">
        <v>0</v>
      </c>
      <c r="O71" s="24">
        <v>0</v>
      </c>
      <c r="P71" s="24">
        <v>0</v>
      </c>
      <c r="Q71" s="25"/>
      <c r="R71" s="26">
        <v>42635</v>
      </c>
      <c r="S71" s="20">
        <v>1</v>
      </c>
      <c r="T71" s="20">
        <v>1</v>
      </c>
      <c r="U71" s="20">
        <v>1</v>
      </c>
      <c r="V71" s="32">
        <f t="shared" si="13"/>
        <v>1</v>
      </c>
      <c r="W71" s="33" t="str">
        <f t="shared" si="14"/>
        <v>Good</v>
      </c>
      <c r="X71" s="20"/>
      <c r="Z71" s="6" t="s">
        <v>181</v>
      </c>
      <c r="AB71" s="5" t="str">
        <f t="shared" si="10"/>
        <v>TRUE</v>
      </c>
    </row>
    <row r="72" spans="1:29" s="5" customFormat="1" ht="20.100000000000001" customHeight="1">
      <c r="A72" s="18" t="s">
        <v>224</v>
      </c>
      <c r="B72" s="18" t="s">
        <v>294</v>
      </c>
      <c r="C72" s="19">
        <v>5</v>
      </c>
      <c r="D72" s="20" t="s">
        <v>181</v>
      </c>
      <c r="E72" s="20" t="s">
        <v>188</v>
      </c>
      <c r="F72" s="21">
        <v>7</v>
      </c>
      <c r="G72" s="19">
        <v>91</v>
      </c>
      <c r="H72" s="1">
        <f t="shared" si="11"/>
        <v>441</v>
      </c>
      <c r="I72" s="1">
        <f t="shared" si="12"/>
        <v>532</v>
      </c>
      <c r="J72" s="29" t="s">
        <v>361</v>
      </c>
      <c r="K72" s="22">
        <v>41592</v>
      </c>
      <c r="L72" s="23" t="s">
        <v>57</v>
      </c>
      <c r="M72" s="24">
        <v>0</v>
      </c>
      <c r="N72" s="24">
        <v>0</v>
      </c>
      <c r="O72" s="24">
        <v>0</v>
      </c>
      <c r="P72" s="24">
        <v>0</v>
      </c>
      <c r="Q72" s="25"/>
      <c r="R72" s="26">
        <v>42635</v>
      </c>
      <c r="S72" s="20">
        <v>1</v>
      </c>
      <c r="T72" s="20">
        <v>1</v>
      </c>
      <c r="U72" s="20">
        <v>1</v>
      </c>
      <c r="V72" s="32">
        <f t="shared" si="13"/>
        <v>1</v>
      </c>
      <c r="W72" s="33" t="str">
        <f t="shared" si="14"/>
        <v>Good</v>
      </c>
      <c r="X72" s="20"/>
      <c r="Z72" s="6" t="s">
        <v>181</v>
      </c>
      <c r="AB72" s="5" t="str">
        <f t="shared" si="10"/>
        <v>TRUE</v>
      </c>
    </row>
    <row r="73" spans="1:29" s="5" customFormat="1" ht="20.100000000000001" customHeight="1">
      <c r="A73" s="27" t="s">
        <v>224</v>
      </c>
      <c r="B73" s="27" t="s">
        <v>295</v>
      </c>
      <c r="C73" s="19">
        <v>6</v>
      </c>
      <c r="D73" s="20" t="s">
        <v>181</v>
      </c>
      <c r="E73" s="20" t="s">
        <v>55</v>
      </c>
      <c r="F73" s="21">
        <v>7</v>
      </c>
      <c r="G73" s="19">
        <v>270</v>
      </c>
      <c r="H73" s="1">
        <f t="shared" si="11"/>
        <v>532</v>
      </c>
      <c r="I73" s="1">
        <f t="shared" si="12"/>
        <v>802</v>
      </c>
      <c r="J73" s="29" t="s">
        <v>361</v>
      </c>
      <c r="K73" s="22">
        <v>41592</v>
      </c>
      <c r="L73" s="23" t="s">
        <v>57</v>
      </c>
      <c r="M73" s="24">
        <v>0</v>
      </c>
      <c r="N73" s="24">
        <v>1</v>
      </c>
      <c r="O73" s="24">
        <v>0</v>
      </c>
      <c r="P73" s="24">
        <v>0</v>
      </c>
      <c r="Q73" s="25"/>
      <c r="R73" s="26">
        <v>42635</v>
      </c>
      <c r="S73" s="20">
        <v>1</v>
      </c>
      <c r="T73" s="20">
        <v>1</v>
      </c>
      <c r="U73" s="20">
        <v>1</v>
      </c>
      <c r="V73" s="32">
        <f t="shared" si="13"/>
        <v>1</v>
      </c>
      <c r="W73" s="33" t="str">
        <f t="shared" si="14"/>
        <v>Good</v>
      </c>
      <c r="X73" s="20"/>
      <c r="Z73" s="6" t="s">
        <v>181</v>
      </c>
      <c r="AB73" s="5" t="str">
        <f t="shared" si="10"/>
        <v>TRUE</v>
      </c>
    </row>
    <row r="74" spans="1:29" s="5" customFormat="1" ht="20.100000000000001" customHeight="1">
      <c r="A74" s="18" t="s">
        <v>224</v>
      </c>
      <c r="B74" s="18" t="s">
        <v>296</v>
      </c>
      <c r="C74" s="19">
        <v>7</v>
      </c>
      <c r="D74" s="20" t="s">
        <v>181</v>
      </c>
      <c r="E74" s="20" t="s">
        <v>137</v>
      </c>
      <c r="F74" s="21">
        <v>7</v>
      </c>
      <c r="G74" s="19">
        <v>99</v>
      </c>
      <c r="H74" s="1">
        <f t="shared" si="11"/>
        <v>802</v>
      </c>
      <c r="I74" s="1">
        <f t="shared" si="12"/>
        <v>901</v>
      </c>
      <c r="J74" s="29" t="s">
        <v>361</v>
      </c>
      <c r="K74" s="22">
        <v>41592</v>
      </c>
      <c r="L74" s="23" t="s">
        <v>57</v>
      </c>
      <c r="M74" s="24">
        <v>0</v>
      </c>
      <c r="N74" s="24">
        <v>0</v>
      </c>
      <c r="O74" s="24">
        <v>0</v>
      </c>
      <c r="P74" s="24">
        <v>0</v>
      </c>
      <c r="Q74" s="25"/>
      <c r="R74" s="26">
        <v>42635</v>
      </c>
      <c r="S74" s="20">
        <v>1</v>
      </c>
      <c r="T74" s="20">
        <v>1</v>
      </c>
      <c r="U74" s="20">
        <v>1</v>
      </c>
      <c r="V74" s="32">
        <f t="shared" si="13"/>
        <v>1</v>
      </c>
      <c r="W74" s="33" t="str">
        <f t="shared" si="14"/>
        <v>Good</v>
      </c>
      <c r="X74" s="20"/>
      <c r="Z74" s="6" t="s">
        <v>181</v>
      </c>
      <c r="AB74" s="5" t="str">
        <f t="shared" si="10"/>
        <v>TRUE</v>
      </c>
    </row>
    <row r="75" spans="1:29" s="5" customFormat="1" ht="20.100000000000001" customHeight="1">
      <c r="A75" s="27" t="s">
        <v>224</v>
      </c>
      <c r="B75" s="27" t="s">
        <v>297</v>
      </c>
      <c r="C75" s="19">
        <v>8</v>
      </c>
      <c r="D75" s="20" t="s">
        <v>181</v>
      </c>
      <c r="E75" s="20" t="s">
        <v>160</v>
      </c>
      <c r="F75" s="21">
        <v>7</v>
      </c>
      <c r="G75" s="19">
        <v>284</v>
      </c>
      <c r="H75" s="1">
        <f t="shared" si="11"/>
        <v>901</v>
      </c>
      <c r="I75" s="1">
        <f t="shared" si="12"/>
        <v>1185</v>
      </c>
      <c r="J75" s="29" t="s">
        <v>361</v>
      </c>
      <c r="K75" s="22">
        <v>41592</v>
      </c>
      <c r="L75" s="23" t="s">
        <v>57</v>
      </c>
      <c r="M75" s="24">
        <v>0</v>
      </c>
      <c r="N75" s="24">
        <v>0</v>
      </c>
      <c r="O75" s="24">
        <v>0</v>
      </c>
      <c r="P75" s="24">
        <v>0</v>
      </c>
      <c r="Q75" s="25"/>
      <c r="R75" s="26">
        <v>42635</v>
      </c>
      <c r="S75" s="20">
        <v>1</v>
      </c>
      <c r="T75" s="20">
        <v>1</v>
      </c>
      <c r="U75" s="20">
        <v>1</v>
      </c>
      <c r="V75" s="32">
        <f t="shared" si="13"/>
        <v>1</v>
      </c>
      <c r="W75" s="33" t="str">
        <f t="shared" si="14"/>
        <v>Good</v>
      </c>
      <c r="X75" s="20"/>
      <c r="Z75" s="6" t="s">
        <v>181</v>
      </c>
      <c r="AB75" s="5" t="str">
        <f t="shared" si="10"/>
        <v>TRUE</v>
      </c>
    </row>
    <row r="76" spans="1:29" s="5" customFormat="1" ht="20.100000000000001" customHeight="1">
      <c r="A76" s="18" t="s">
        <v>224</v>
      </c>
      <c r="B76" s="18" t="s">
        <v>298</v>
      </c>
      <c r="C76" s="19">
        <v>1</v>
      </c>
      <c r="D76" s="20" t="s">
        <v>171</v>
      </c>
      <c r="E76" s="20" t="s">
        <v>124</v>
      </c>
      <c r="F76" s="21">
        <v>8</v>
      </c>
      <c r="G76" s="19">
        <v>82</v>
      </c>
      <c r="H76" s="1" t="str">
        <f t="shared" si="11"/>
        <v>0.00</v>
      </c>
      <c r="I76" s="1">
        <f t="shared" si="12"/>
        <v>82</v>
      </c>
      <c r="J76" s="29" t="s">
        <v>361</v>
      </c>
      <c r="K76" s="22">
        <v>41592</v>
      </c>
      <c r="L76" s="23" t="s">
        <v>212</v>
      </c>
      <c r="M76" s="24">
        <v>4</v>
      </c>
      <c r="N76" s="24">
        <v>2</v>
      </c>
      <c r="O76" s="24">
        <v>0</v>
      </c>
      <c r="P76" s="24">
        <v>0</v>
      </c>
      <c r="Q76" s="25"/>
      <c r="R76" s="26">
        <v>42635</v>
      </c>
      <c r="S76" s="20">
        <v>1</v>
      </c>
      <c r="T76" s="20">
        <v>4</v>
      </c>
      <c r="U76" s="20">
        <v>2</v>
      </c>
      <c r="V76" s="32">
        <f t="shared" si="13"/>
        <v>3.3</v>
      </c>
      <c r="W76" s="33" t="str">
        <f t="shared" si="14"/>
        <v>Priority Reseal</v>
      </c>
      <c r="X76" s="20"/>
      <c r="Z76" s="6" t="s">
        <v>171</v>
      </c>
      <c r="AB76" s="5" t="str">
        <f t="shared" si="10"/>
        <v>TRUE</v>
      </c>
    </row>
    <row r="77" spans="1:29" s="5" customFormat="1" ht="20.100000000000001" customHeight="1">
      <c r="A77" s="27" t="s">
        <v>224</v>
      </c>
      <c r="B77" s="27" t="s">
        <v>299</v>
      </c>
      <c r="C77" s="19">
        <v>1</v>
      </c>
      <c r="D77" s="20" t="s">
        <v>33</v>
      </c>
      <c r="E77" s="20" t="s">
        <v>51</v>
      </c>
      <c r="F77" s="21" t="s">
        <v>199</v>
      </c>
      <c r="G77" s="19">
        <v>108</v>
      </c>
      <c r="H77" s="1" t="str">
        <f t="shared" si="11"/>
        <v>0.00</v>
      </c>
      <c r="I77" s="1">
        <f t="shared" si="12"/>
        <v>108</v>
      </c>
      <c r="J77" s="29" t="s">
        <v>361</v>
      </c>
      <c r="K77" s="22">
        <v>41592</v>
      </c>
      <c r="L77" s="23" t="s">
        <v>195</v>
      </c>
      <c r="M77" s="24">
        <v>5</v>
      </c>
      <c r="N77" s="24">
        <v>5</v>
      </c>
      <c r="O77" s="24">
        <v>5</v>
      </c>
      <c r="P77" s="24">
        <v>0</v>
      </c>
      <c r="Q77" s="24"/>
      <c r="R77" s="26">
        <v>42635</v>
      </c>
      <c r="S77" s="35">
        <v>3</v>
      </c>
      <c r="T77" s="20">
        <v>2</v>
      </c>
      <c r="U77" s="20">
        <v>2</v>
      </c>
      <c r="V77" s="32">
        <f t="shared" si="13"/>
        <v>2.1</v>
      </c>
      <c r="W77" s="33" t="str">
        <f t="shared" si="14"/>
        <v>Consider Reseal</v>
      </c>
      <c r="X77" s="30" t="s">
        <v>363</v>
      </c>
      <c r="Z77" s="6"/>
      <c r="AB77" s="5" t="str">
        <f t="shared" si="10"/>
        <v>FALSE</v>
      </c>
      <c r="AC77" s="5" t="s">
        <v>219</v>
      </c>
    </row>
    <row r="78" spans="1:29" s="5" customFormat="1" ht="20.100000000000001" customHeight="1">
      <c r="A78" s="18" t="s">
        <v>224</v>
      </c>
      <c r="B78" s="18" t="s">
        <v>300</v>
      </c>
      <c r="C78" s="19">
        <v>1</v>
      </c>
      <c r="D78" s="20" t="s">
        <v>75</v>
      </c>
      <c r="E78" s="20" t="s">
        <v>197</v>
      </c>
      <c r="F78" s="21" t="s">
        <v>199</v>
      </c>
      <c r="G78" s="19">
        <v>48</v>
      </c>
      <c r="H78" s="1" t="str">
        <f t="shared" si="11"/>
        <v>0.00</v>
      </c>
      <c r="I78" s="1">
        <f t="shared" si="12"/>
        <v>48</v>
      </c>
      <c r="J78" s="29" t="s">
        <v>361</v>
      </c>
      <c r="K78" s="22">
        <v>41592</v>
      </c>
      <c r="L78" s="23" t="s">
        <v>127</v>
      </c>
      <c r="M78" s="24">
        <v>5</v>
      </c>
      <c r="N78" s="24">
        <v>0</v>
      </c>
      <c r="O78" s="24">
        <v>15</v>
      </c>
      <c r="P78" s="24">
        <v>5</v>
      </c>
      <c r="Q78" s="25"/>
      <c r="R78" s="26">
        <v>42635</v>
      </c>
      <c r="S78" s="20">
        <v>1</v>
      </c>
      <c r="T78" s="20">
        <v>1</v>
      </c>
      <c r="U78" s="20">
        <v>1</v>
      </c>
      <c r="V78" s="32">
        <f t="shared" si="13"/>
        <v>1</v>
      </c>
      <c r="W78" s="33" t="str">
        <f t="shared" si="14"/>
        <v>Good</v>
      </c>
      <c r="X78" s="20"/>
      <c r="Z78" s="6" t="s">
        <v>75</v>
      </c>
      <c r="AB78" s="5" t="str">
        <f t="shared" si="10"/>
        <v>TRUE</v>
      </c>
    </row>
    <row r="79" spans="1:29" s="5" customFormat="1" ht="20.100000000000001" customHeight="1">
      <c r="A79" s="27" t="s">
        <v>224</v>
      </c>
      <c r="B79" s="27" t="s">
        <v>301</v>
      </c>
      <c r="C79" s="19">
        <v>1</v>
      </c>
      <c r="D79" s="20" t="s">
        <v>47</v>
      </c>
      <c r="E79" s="20" t="s">
        <v>163</v>
      </c>
      <c r="F79" s="21" t="s">
        <v>199</v>
      </c>
      <c r="G79" s="19">
        <v>93</v>
      </c>
      <c r="H79" s="1" t="str">
        <f>IF(C79=1,"0.00",#REF!)</f>
        <v>0.00</v>
      </c>
      <c r="I79" s="1">
        <f>IF(H79="0.00",G79,(#REF!+G79))</f>
        <v>93</v>
      </c>
      <c r="J79" s="29" t="s">
        <v>361</v>
      </c>
      <c r="K79" s="22">
        <v>41592</v>
      </c>
      <c r="L79" s="23" t="s">
        <v>57</v>
      </c>
      <c r="M79" s="24">
        <v>0</v>
      </c>
      <c r="N79" s="24">
        <v>0</v>
      </c>
      <c r="O79" s="24">
        <v>2</v>
      </c>
      <c r="P79" s="24">
        <v>0</v>
      </c>
      <c r="Q79" s="25"/>
      <c r="R79" s="26">
        <v>42635</v>
      </c>
      <c r="S79" s="20">
        <v>1</v>
      </c>
      <c r="T79" s="20">
        <v>2</v>
      </c>
      <c r="U79" s="20">
        <v>1</v>
      </c>
      <c r="V79" s="32">
        <f t="shared" si="13"/>
        <v>1.7</v>
      </c>
      <c r="W79" s="33" t="str">
        <f t="shared" si="14"/>
        <v>Good</v>
      </c>
      <c r="X79" s="20"/>
      <c r="Z79" s="6" t="s">
        <v>47</v>
      </c>
      <c r="AB79" s="5" t="str">
        <f t="shared" si="10"/>
        <v>TRUE</v>
      </c>
    </row>
    <row r="80" spans="1:29" s="5" customFormat="1" ht="20.100000000000001" customHeight="1">
      <c r="A80" s="18" t="s">
        <v>224</v>
      </c>
      <c r="B80" s="18" t="s">
        <v>302</v>
      </c>
      <c r="C80" s="19">
        <v>1</v>
      </c>
      <c r="D80" s="20" t="s">
        <v>92</v>
      </c>
      <c r="E80" s="20" t="s">
        <v>140</v>
      </c>
      <c r="F80" s="21" t="s">
        <v>199</v>
      </c>
      <c r="G80" s="19">
        <v>226</v>
      </c>
      <c r="H80" s="1" t="str">
        <f t="shared" ref="H80:H124" si="15">IF(C80=1,"0.00",I79)</f>
        <v>0.00</v>
      </c>
      <c r="I80" s="1">
        <f t="shared" ref="I80:I124" si="16">IF(H80="0.00",G80,(I79+G80))</f>
        <v>226</v>
      </c>
      <c r="J80" s="29" t="s">
        <v>361</v>
      </c>
      <c r="K80" s="22">
        <v>41592</v>
      </c>
      <c r="L80" s="23" t="s">
        <v>57</v>
      </c>
      <c r="M80" s="24">
        <v>1</v>
      </c>
      <c r="N80" s="24">
        <v>1</v>
      </c>
      <c r="O80" s="24">
        <v>1</v>
      </c>
      <c r="P80" s="24">
        <v>0</v>
      </c>
      <c r="Q80" s="25"/>
      <c r="R80" s="26">
        <v>42635</v>
      </c>
      <c r="S80" s="20">
        <v>1</v>
      </c>
      <c r="T80" s="20">
        <v>1</v>
      </c>
      <c r="U80" s="20">
        <v>1</v>
      </c>
      <c r="V80" s="32">
        <f t="shared" si="13"/>
        <v>1</v>
      </c>
      <c r="W80" s="33" t="str">
        <f t="shared" si="14"/>
        <v>Good</v>
      </c>
      <c r="X80" s="20"/>
      <c r="Z80" s="6" t="s">
        <v>92</v>
      </c>
      <c r="AB80" s="5" t="str">
        <f t="shared" si="10"/>
        <v>TRUE</v>
      </c>
    </row>
    <row r="81" spans="1:28" s="5" customFormat="1" ht="20.100000000000001" customHeight="1">
      <c r="A81" s="27" t="s">
        <v>224</v>
      </c>
      <c r="B81" s="27" t="s">
        <v>303</v>
      </c>
      <c r="C81" s="19">
        <v>2</v>
      </c>
      <c r="D81" s="20" t="s">
        <v>92</v>
      </c>
      <c r="E81" s="20" t="s">
        <v>113</v>
      </c>
      <c r="F81" s="21" t="s">
        <v>199</v>
      </c>
      <c r="G81" s="19">
        <v>101</v>
      </c>
      <c r="H81" s="1">
        <f t="shared" si="15"/>
        <v>226</v>
      </c>
      <c r="I81" s="1">
        <f t="shared" si="16"/>
        <v>327</v>
      </c>
      <c r="J81" s="29" t="s">
        <v>361</v>
      </c>
      <c r="K81" s="22">
        <v>41592</v>
      </c>
      <c r="L81" s="23" t="s">
        <v>57</v>
      </c>
      <c r="M81" s="24">
        <v>1</v>
      </c>
      <c r="N81" s="24">
        <v>1</v>
      </c>
      <c r="O81" s="24">
        <v>1</v>
      </c>
      <c r="P81" s="24">
        <v>0</v>
      </c>
      <c r="Q81" s="25"/>
      <c r="R81" s="26">
        <v>42635</v>
      </c>
      <c r="S81" s="20">
        <v>1</v>
      </c>
      <c r="T81" s="20">
        <v>1</v>
      </c>
      <c r="U81" s="20">
        <v>1</v>
      </c>
      <c r="V81" s="32">
        <f t="shared" si="13"/>
        <v>1</v>
      </c>
      <c r="W81" s="33" t="str">
        <f t="shared" si="14"/>
        <v>Good</v>
      </c>
      <c r="X81" s="20"/>
      <c r="Z81" s="6" t="s">
        <v>92</v>
      </c>
      <c r="AB81" s="5" t="str">
        <f t="shared" si="10"/>
        <v>TRUE</v>
      </c>
    </row>
    <row r="82" spans="1:28" s="5" customFormat="1" ht="20.100000000000001" customHeight="1">
      <c r="A82" s="18" t="s">
        <v>224</v>
      </c>
      <c r="B82" s="18" t="s">
        <v>304</v>
      </c>
      <c r="C82" s="19">
        <v>3</v>
      </c>
      <c r="D82" s="20" t="s">
        <v>92</v>
      </c>
      <c r="E82" s="20" t="s">
        <v>209</v>
      </c>
      <c r="F82" s="21" t="s">
        <v>199</v>
      </c>
      <c r="G82" s="19">
        <v>108</v>
      </c>
      <c r="H82" s="1">
        <f t="shared" si="15"/>
        <v>327</v>
      </c>
      <c r="I82" s="1">
        <f t="shared" si="16"/>
        <v>435</v>
      </c>
      <c r="J82" s="29" t="s">
        <v>361</v>
      </c>
      <c r="K82" s="22">
        <v>41592</v>
      </c>
      <c r="L82" s="23" t="s">
        <v>57</v>
      </c>
      <c r="M82" s="24">
        <v>1</v>
      </c>
      <c r="N82" s="24">
        <v>1</v>
      </c>
      <c r="O82" s="24">
        <v>1</v>
      </c>
      <c r="P82" s="24">
        <v>0</v>
      </c>
      <c r="Q82" s="25"/>
      <c r="R82" s="26">
        <v>42635</v>
      </c>
      <c r="S82" s="20">
        <v>1</v>
      </c>
      <c r="T82" s="20">
        <v>1</v>
      </c>
      <c r="U82" s="20">
        <v>1</v>
      </c>
      <c r="V82" s="32">
        <f t="shared" si="13"/>
        <v>1</v>
      </c>
      <c r="W82" s="33" t="str">
        <f t="shared" si="14"/>
        <v>Good</v>
      </c>
      <c r="X82" s="20"/>
      <c r="Z82" s="6" t="s">
        <v>92</v>
      </c>
      <c r="AB82" s="5" t="str">
        <f t="shared" si="10"/>
        <v>TRUE</v>
      </c>
    </row>
    <row r="83" spans="1:28" s="5" customFormat="1" ht="20.100000000000001" customHeight="1">
      <c r="A83" s="27" t="s">
        <v>224</v>
      </c>
      <c r="B83" s="27" t="s">
        <v>305</v>
      </c>
      <c r="C83" s="19">
        <v>4</v>
      </c>
      <c r="D83" s="20" t="s">
        <v>92</v>
      </c>
      <c r="E83" s="20" t="s">
        <v>3</v>
      </c>
      <c r="F83" s="21" t="s">
        <v>199</v>
      </c>
      <c r="G83" s="19">
        <v>102</v>
      </c>
      <c r="H83" s="1">
        <f t="shared" si="15"/>
        <v>435</v>
      </c>
      <c r="I83" s="1">
        <f t="shared" si="16"/>
        <v>537</v>
      </c>
      <c r="J83" s="29" t="s">
        <v>361</v>
      </c>
      <c r="K83" s="22">
        <v>41592</v>
      </c>
      <c r="L83" s="23" t="s">
        <v>57</v>
      </c>
      <c r="M83" s="24">
        <v>1</v>
      </c>
      <c r="N83" s="24">
        <v>1</v>
      </c>
      <c r="O83" s="24">
        <v>1</v>
      </c>
      <c r="P83" s="24">
        <v>0</v>
      </c>
      <c r="Q83" s="25"/>
      <c r="R83" s="26">
        <v>42635</v>
      </c>
      <c r="S83" s="20">
        <v>1</v>
      </c>
      <c r="T83" s="20">
        <v>1</v>
      </c>
      <c r="U83" s="20">
        <v>1</v>
      </c>
      <c r="V83" s="32">
        <f t="shared" si="13"/>
        <v>1</v>
      </c>
      <c r="W83" s="33" t="str">
        <f t="shared" si="14"/>
        <v>Good</v>
      </c>
      <c r="X83" s="20"/>
      <c r="Z83" s="6" t="s">
        <v>92</v>
      </c>
      <c r="AB83" s="5" t="str">
        <f t="shared" si="10"/>
        <v>TRUE</v>
      </c>
    </row>
    <row r="84" spans="1:28" s="5" customFormat="1" ht="20.100000000000001" customHeight="1">
      <c r="A84" s="18" t="s">
        <v>224</v>
      </c>
      <c r="B84" s="18" t="s">
        <v>306</v>
      </c>
      <c r="C84" s="19">
        <v>5</v>
      </c>
      <c r="D84" s="20" t="s">
        <v>92</v>
      </c>
      <c r="E84" s="20" t="s">
        <v>46</v>
      </c>
      <c r="F84" s="21" t="s">
        <v>199</v>
      </c>
      <c r="G84" s="19">
        <v>64</v>
      </c>
      <c r="H84" s="1">
        <f t="shared" si="15"/>
        <v>537</v>
      </c>
      <c r="I84" s="1">
        <f t="shared" si="16"/>
        <v>601</v>
      </c>
      <c r="J84" s="29" t="s">
        <v>361</v>
      </c>
      <c r="K84" s="22">
        <v>41592</v>
      </c>
      <c r="L84" s="23" t="s">
        <v>57</v>
      </c>
      <c r="M84" s="24">
        <v>1</v>
      </c>
      <c r="N84" s="24">
        <v>1</v>
      </c>
      <c r="O84" s="24">
        <v>1</v>
      </c>
      <c r="P84" s="24">
        <v>0</v>
      </c>
      <c r="Q84" s="25"/>
      <c r="R84" s="26">
        <v>42635</v>
      </c>
      <c r="S84" s="20">
        <v>1</v>
      </c>
      <c r="T84" s="20">
        <v>1</v>
      </c>
      <c r="U84" s="20">
        <v>1</v>
      </c>
      <c r="V84" s="32">
        <f t="shared" si="13"/>
        <v>1</v>
      </c>
      <c r="W84" s="33" t="str">
        <f t="shared" si="14"/>
        <v>Good</v>
      </c>
      <c r="X84" s="20"/>
      <c r="Z84" s="6" t="s">
        <v>92</v>
      </c>
      <c r="AB84" s="5" t="str">
        <f t="shared" si="10"/>
        <v>TRUE</v>
      </c>
    </row>
    <row r="85" spans="1:28" s="5" customFormat="1" ht="20.100000000000001" customHeight="1">
      <c r="A85" s="27" t="s">
        <v>224</v>
      </c>
      <c r="B85" s="27" t="s">
        <v>307</v>
      </c>
      <c r="C85" s="19">
        <v>6</v>
      </c>
      <c r="D85" s="20" t="s">
        <v>92</v>
      </c>
      <c r="E85" s="20" t="s">
        <v>189</v>
      </c>
      <c r="F85" s="21" t="s">
        <v>199</v>
      </c>
      <c r="G85" s="19">
        <v>70</v>
      </c>
      <c r="H85" s="1">
        <f t="shared" si="15"/>
        <v>601</v>
      </c>
      <c r="I85" s="1">
        <f t="shared" si="16"/>
        <v>671</v>
      </c>
      <c r="J85" s="29" t="s">
        <v>361</v>
      </c>
      <c r="K85" s="22">
        <v>41592</v>
      </c>
      <c r="L85" s="23" t="s">
        <v>57</v>
      </c>
      <c r="M85" s="24">
        <v>1</v>
      </c>
      <c r="N85" s="24">
        <v>1</v>
      </c>
      <c r="O85" s="24">
        <v>1</v>
      </c>
      <c r="P85" s="24">
        <v>0</v>
      </c>
      <c r="Q85" s="25"/>
      <c r="R85" s="26">
        <v>42635</v>
      </c>
      <c r="S85" s="20">
        <v>1</v>
      </c>
      <c r="T85" s="20">
        <v>1</v>
      </c>
      <c r="U85" s="20">
        <v>1</v>
      </c>
      <c r="V85" s="32">
        <f t="shared" si="13"/>
        <v>1</v>
      </c>
      <c r="W85" s="33" t="str">
        <f t="shared" si="14"/>
        <v>Good</v>
      </c>
      <c r="X85" s="20"/>
      <c r="Z85" s="6" t="s">
        <v>92</v>
      </c>
      <c r="AB85" s="5" t="str">
        <f t="shared" si="10"/>
        <v>TRUE</v>
      </c>
    </row>
    <row r="86" spans="1:28" s="5" customFormat="1" ht="20.100000000000001" customHeight="1">
      <c r="A86" s="18" t="s">
        <v>224</v>
      </c>
      <c r="B86" s="18" t="s">
        <v>308</v>
      </c>
      <c r="C86" s="19">
        <v>1</v>
      </c>
      <c r="D86" s="20" t="s">
        <v>99</v>
      </c>
      <c r="E86" s="20" t="s">
        <v>72</v>
      </c>
      <c r="F86" s="21" t="s">
        <v>199</v>
      </c>
      <c r="G86" s="19">
        <v>216</v>
      </c>
      <c r="H86" s="1" t="str">
        <f t="shared" si="15"/>
        <v>0.00</v>
      </c>
      <c r="I86" s="1">
        <f t="shared" si="16"/>
        <v>216</v>
      </c>
      <c r="J86" s="29" t="s">
        <v>361</v>
      </c>
      <c r="K86" s="22">
        <v>41592</v>
      </c>
      <c r="L86" s="23" t="s">
        <v>57</v>
      </c>
      <c r="M86" s="24">
        <v>1</v>
      </c>
      <c r="N86" s="24">
        <v>1</v>
      </c>
      <c r="O86" s="24">
        <v>1</v>
      </c>
      <c r="P86" s="24">
        <v>0</v>
      </c>
      <c r="Q86" s="25"/>
      <c r="R86" s="26">
        <v>42635</v>
      </c>
      <c r="S86" s="20">
        <v>1</v>
      </c>
      <c r="T86" s="20">
        <v>1</v>
      </c>
      <c r="U86" s="20">
        <v>1</v>
      </c>
      <c r="V86" s="32">
        <f t="shared" si="13"/>
        <v>1</v>
      </c>
      <c r="W86" s="33" t="str">
        <f t="shared" si="14"/>
        <v>Good</v>
      </c>
      <c r="X86" s="20"/>
      <c r="Z86" s="6" t="s">
        <v>99</v>
      </c>
      <c r="AB86" s="5" t="str">
        <f t="shared" si="10"/>
        <v>TRUE</v>
      </c>
    </row>
    <row r="87" spans="1:28" s="5" customFormat="1" ht="20.100000000000001" customHeight="1">
      <c r="A87" s="27" t="s">
        <v>224</v>
      </c>
      <c r="B87" s="27" t="s">
        <v>309</v>
      </c>
      <c r="C87" s="19">
        <v>2</v>
      </c>
      <c r="D87" s="20" t="s">
        <v>99</v>
      </c>
      <c r="E87" s="20" t="s">
        <v>118</v>
      </c>
      <c r="F87" s="21" t="s">
        <v>199</v>
      </c>
      <c r="G87" s="19">
        <v>109</v>
      </c>
      <c r="H87" s="1">
        <f t="shared" si="15"/>
        <v>216</v>
      </c>
      <c r="I87" s="1">
        <f t="shared" si="16"/>
        <v>325</v>
      </c>
      <c r="J87" s="29" t="s">
        <v>361</v>
      </c>
      <c r="K87" s="22">
        <v>41592</v>
      </c>
      <c r="L87" s="23" t="s">
        <v>57</v>
      </c>
      <c r="M87" s="24">
        <v>1</v>
      </c>
      <c r="N87" s="24">
        <v>1</v>
      </c>
      <c r="O87" s="24">
        <v>1</v>
      </c>
      <c r="P87" s="24">
        <v>0</v>
      </c>
      <c r="Q87" s="25"/>
      <c r="R87" s="26">
        <v>42635</v>
      </c>
      <c r="S87" s="20">
        <v>1</v>
      </c>
      <c r="T87" s="20">
        <v>1</v>
      </c>
      <c r="U87" s="20">
        <v>1</v>
      </c>
      <c r="V87" s="32">
        <f t="shared" si="13"/>
        <v>1</v>
      </c>
      <c r="W87" s="33" t="str">
        <f t="shared" si="14"/>
        <v>Good</v>
      </c>
      <c r="X87" s="20"/>
      <c r="Z87" s="6" t="s">
        <v>99</v>
      </c>
      <c r="AB87" s="5" t="str">
        <f t="shared" si="10"/>
        <v>TRUE</v>
      </c>
    </row>
    <row r="88" spans="1:28" s="5" customFormat="1" ht="20.100000000000001" customHeight="1">
      <c r="A88" s="18" t="s">
        <v>224</v>
      </c>
      <c r="B88" s="18" t="s">
        <v>310</v>
      </c>
      <c r="C88" s="19">
        <v>3</v>
      </c>
      <c r="D88" s="20" t="s">
        <v>99</v>
      </c>
      <c r="E88" s="20" t="s">
        <v>135</v>
      </c>
      <c r="F88" s="21" t="s">
        <v>199</v>
      </c>
      <c r="G88" s="19">
        <v>205</v>
      </c>
      <c r="H88" s="1">
        <f t="shared" si="15"/>
        <v>325</v>
      </c>
      <c r="I88" s="1">
        <f t="shared" si="16"/>
        <v>530</v>
      </c>
      <c r="J88" s="29" t="s">
        <v>361</v>
      </c>
      <c r="K88" s="22">
        <v>41592</v>
      </c>
      <c r="L88" s="23" t="s">
        <v>57</v>
      </c>
      <c r="M88" s="24">
        <v>1</v>
      </c>
      <c r="N88" s="24">
        <v>1</v>
      </c>
      <c r="O88" s="24">
        <v>1</v>
      </c>
      <c r="P88" s="24">
        <v>0</v>
      </c>
      <c r="Q88" s="25"/>
      <c r="R88" s="26">
        <v>42635</v>
      </c>
      <c r="S88" s="20">
        <v>1</v>
      </c>
      <c r="T88" s="20">
        <v>1</v>
      </c>
      <c r="U88" s="20">
        <v>1</v>
      </c>
      <c r="V88" s="32">
        <f t="shared" si="13"/>
        <v>1</v>
      </c>
      <c r="W88" s="33" t="str">
        <f t="shared" si="14"/>
        <v>Good</v>
      </c>
      <c r="X88" s="20"/>
      <c r="Z88" s="6" t="s">
        <v>99</v>
      </c>
      <c r="AB88" s="5" t="str">
        <f t="shared" si="10"/>
        <v>TRUE</v>
      </c>
    </row>
    <row r="89" spans="1:28" s="5" customFormat="1" ht="20.100000000000001" customHeight="1">
      <c r="A89" s="27" t="s">
        <v>224</v>
      </c>
      <c r="B89" s="27" t="s">
        <v>311</v>
      </c>
      <c r="C89" s="19">
        <v>1</v>
      </c>
      <c r="D89" s="20" t="s">
        <v>25</v>
      </c>
      <c r="E89" s="20" t="s">
        <v>174</v>
      </c>
      <c r="F89" s="21" t="s">
        <v>199</v>
      </c>
      <c r="G89" s="19">
        <v>57</v>
      </c>
      <c r="H89" s="1" t="str">
        <f t="shared" si="15"/>
        <v>0.00</v>
      </c>
      <c r="I89" s="1">
        <f t="shared" si="16"/>
        <v>57</v>
      </c>
      <c r="J89" s="29" t="s">
        <v>361</v>
      </c>
      <c r="K89" s="22">
        <v>41592</v>
      </c>
      <c r="L89" s="23" t="s">
        <v>195</v>
      </c>
      <c r="M89" s="24">
        <v>0</v>
      </c>
      <c r="N89" s="24">
        <v>1</v>
      </c>
      <c r="O89" s="24">
        <v>8</v>
      </c>
      <c r="P89" s="24">
        <v>0</v>
      </c>
      <c r="Q89" s="25"/>
      <c r="R89" s="26">
        <v>42635</v>
      </c>
      <c r="S89" s="20">
        <v>3</v>
      </c>
      <c r="T89" s="20">
        <v>4</v>
      </c>
      <c r="U89" s="20">
        <v>3</v>
      </c>
      <c r="V89" s="32">
        <f t="shared" si="13"/>
        <v>3.6999999999999997</v>
      </c>
      <c r="W89" s="33" t="str">
        <f t="shared" si="14"/>
        <v>Priority Reseal</v>
      </c>
      <c r="X89" s="20"/>
      <c r="Z89" s="6" t="s">
        <v>25</v>
      </c>
      <c r="AB89" s="5" t="str">
        <f t="shared" si="10"/>
        <v>TRUE</v>
      </c>
    </row>
    <row r="90" spans="1:28" s="5" customFormat="1" ht="20.100000000000001" customHeight="1">
      <c r="A90" s="18" t="s">
        <v>224</v>
      </c>
      <c r="B90" s="18" t="s">
        <v>312</v>
      </c>
      <c r="C90" s="19">
        <v>1</v>
      </c>
      <c r="D90" s="20" t="s">
        <v>48</v>
      </c>
      <c r="E90" s="20" t="s">
        <v>20</v>
      </c>
      <c r="F90" s="21" t="s">
        <v>199</v>
      </c>
      <c r="G90" s="19">
        <v>145</v>
      </c>
      <c r="H90" s="1" t="str">
        <f t="shared" si="15"/>
        <v>0.00</v>
      </c>
      <c r="I90" s="1">
        <f t="shared" si="16"/>
        <v>145</v>
      </c>
      <c r="J90" s="29" t="s">
        <v>361</v>
      </c>
      <c r="K90" s="22">
        <v>41592</v>
      </c>
      <c r="L90" s="23" t="s">
        <v>195</v>
      </c>
      <c r="M90" s="24">
        <v>0</v>
      </c>
      <c r="N90" s="24">
        <v>0</v>
      </c>
      <c r="O90" s="24">
        <v>10</v>
      </c>
      <c r="P90" s="24">
        <v>6</v>
      </c>
      <c r="Q90" s="25"/>
      <c r="R90" s="26">
        <v>42635</v>
      </c>
      <c r="S90" s="20">
        <v>2</v>
      </c>
      <c r="T90" s="20">
        <v>5</v>
      </c>
      <c r="U90" s="20">
        <v>2</v>
      </c>
      <c r="V90" s="32">
        <f t="shared" si="13"/>
        <v>4.1000000000000005</v>
      </c>
      <c r="W90" s="33" t="str">
        <f t="shared" si="14"/>
        <v>Priority Reseal</v>
      </c>
      <c r="X90" s="20"/>
      <c r="Z90" s="6" t="s">
        <v>48</v>
      </c>
      <c r="AB90" s="5" t="str">
        <f t="shared" si="10"/>
        <v>TRUE</v>
      </c>
    </row>
    <row r="91" spans="1:28" s="5" customFormat="1" ht="20.100000000000001" customHeight="1">
      <c r="A91" s="27" t="s">
        <v>224</v>
      </c>
      <c r="B91" s="27" t="s">
        <v>313</v>
      </c>
      <c r="C91" s="19">
        <v>1</v>
      </c>
      <c r="D91" s="20" t="s">
        <v>83</v>
      </c>
      <c r="E91" s="20" t="s">
        <v>59</v>
      </c>
      <c r="F91" s="21" t="s">
        <v>199</v>
      </c>
      <c r="G91" s="19">
        <v>247</v>
      </c>
      <c r="H91" s="1" t="str">
        <f t="shared" si="15"/>
        <v>0.00</v>
      </c>
      <c r="I91" s="1">
        <f t="shared" si="16"/>
        <v>247</v>
      </c>
      <c r="J91" s="29" t="s">
        <v>361</v>
      </c>
      <c r="K91" s="22">
        <v>41592</v>
      </c>
      <c r="L91" s="23" t="s">
        <v>57</v>
      </c>
      <c r="M91" s="24">
        <v>3</v>
      </c>
      <c r="N91" s="24">
        <v>2</v>
      </c>
      <c r="O91" s="24">
        <v>0</v>
      </c>
      <c r="P91" s="24">
        <v>0</v>
      </c>
      <c r="Q91" s="25"/>
      <c r="R91" s="26">
        <v>42635</v>
      </c>
      <c r="S91" s="20">
        <v>2</v>
      </c>
      <c r="T91" s="20">
        <v>1</v>
      </c>
      <c r="U91" s="20">
        <v>1</v>
      </c>
      <c r="V91" s="32">
        <f t="shared" si="13"/>
        <v>1.0999999999999999</v>
      </c>
      <c r="W91" s="33" t="str">
        <f t="shared" si="14"/>
        <v>Good</v>
      </c>
      <c r="X91" s="20"/>
      <c r="Z91" s="6" t="s">
        <v>83</v>
      </c>
      <c r="AB91" s="5" t="str">
        <f t="shared" si="10"/>
        <v>TRUE</v>
      </c>
    </row>
    <row r="92" spans="1:28" s="5" customFormat="1" ht="20.100000000000001" customHeight="1">
      <c r="A92" s="18" t="s">
        <v>224</v>
      </c>
      <c r="B92" s="18" t="s">
        <v>314</v>
      </c>
      <c r="C92" s="19">
        <v>2</v>
      </c>
      <c r="D92" s="20" t="s">
        <v>83</v>
      </c>
      <c r="E92" s="20" t="s">
        <v>26</v>
      </c>
      <c r="F92" s="21" t="s">
        <v>199</v>
      </c>
      <c r="G92" s="19">
        <v>188</v>
      </c>
      <c r="H92" s="1">
        <f t="shared" si="15"/>
        <v>247</v>
      </c>
      <c r="I92" s="1">
        <f t="shared" si="16"/>
        <v>435</v>
      </c>
      <c r="J92" s="29" t="s">
        <v>361</v>
      </c>
      <c r="K92" s="22">
        <v>41592</v>
      </c>
      <c r="L92" s="23" t="s">
        <v>57</v>
      </c>
      <c r="M92" s="24">
        <v>3</v>
      </c>
      <c r="N92" s="24">
        <v>2</v>
      </c>
      <c r="O92" s="24">
        <v>0</v>
      </c>
      <c r="P92" s="24">
        <v>0</v>
      </c>
      <c r="Q92" s="25"/>
      <c r="R92" s="26">
        <v>42635</v>
      </c>
      <c r="S92" s="20">
        <v>2</v>
      </c>
      <c r="T92" s="20">
        <v>1</v>
      </c>
      <c r="U92" s="20">
        <v>1</v>
      </c>
      <c r="V92" s="32">
        <f t="shared" si="13"/>
        <v>1.0999999999999999</v>
      </c>
      <c r="W92" s="33" t="str">
        <f t="shared" si="14"/>
        <v>Good</v>
      </c>
      <c r="X92" s="20"/>
      <c r="Z92" s="6" t="s">
        <v>83</v>
      </c>
      <c r="AB92" s="5" t="str">
        <f t="shared" si="10"/>
        <v>TRUE</v>
      </c>
    </row>
    <row r="93" spans="1:28" s="5" customFormat="1" ht="20.100000000000001" customHeight="1">
      <c r="A93" s="27" t="s">
        <v>224</v>
      </c>
      <c r="B93" s="27" t="s">
        <v>315</v>
      </c>
      <c r="C93" s="19">
        <v>3</v>
      </c>
      <c r="D93" s="20" t="s">
        <v>83</v>
      </c>
      <c r="E93" s="20" t="s">
        <v>143</v>
      </c>
      <c r="F93" s="21" t="s">
        <v>199</v>
      </c>
      <c r="G93" s="19">
        <v>86</v>
      </c>
      <c r="H93" s="1">
        <f t="shared" si="15"/>
        <v>435</v>
      </c>
      <c r="I93" s="1">
        <f t="shared" si="16"/>
        <v>521</v>
      </c>
      <c r="J93" s="29" t="s">
        <v>361</v>
      </c>
      <c r="K93" s="22">
        <v>41592</v>
      </c>
      <c r="L93" s="23" t="s">
        <v>57</v>
      </c>
      <c r="M93" s="24">
        <v>3</v>
      </c>
      <c r="N93" s="24">
        <v>2</v>
      </c>
      <c r="O93" s="24">
        <v>0</v>
      </c>
      <c r="P93" s="24">
        <v>0</v>
      </c>
      <c r="Q93" s="25"/>
      <c r="R93" s="26">
        <v>42635</v>
      </c>
      <c r="S93" s="20">
        <v>2</v>
      </c>
      <c r="T93" s="20">
        <v>1</v>
      </c>
      <c r="U93" s="20">
        <v>1</v>
      </c>
      <c r="V93" s="32">
        <f t="shared" si="13"/>
        <v>1.0999999999999999</v>
      </c>
      <c r="W93" s="33" t="str">
        <f t="shared" si="14"/>
        <v>Good</v>
      </c>
      <c r="X93" s="20"/>
      <c r="Z93" s="6" t="s">
        <v>83</v>
      </c>
      <c r="AB93" s="5" t="str">
        <f t="shared" si="10"/>
        <v>TRUE</v>
      </c>
    </row>
    <row r="94" spans="1:28" s="5" customFormat="1" ht="20.100000000000001" customHeight="1">
      <c r="A94" s="18" t="s">
        <v>224</v>
      </c>
      <c r="B94" s="18" t="s">
        <v>316</v>
      </c>
      <c r="C94" s="19">
        <v>4</v>
      </c>
      <c r="D94" s="20" t="s">
        <v>83</v>
      </c>
      <c r="E94" s="20" t="s">
        <v>183</v>
      </c>
      <c r="F94" s="21" t="s">
        <v>199</v>
      </c>
      <c r="G94" s="19">
        <v>86</v>
      </c>
      <c r="H94" s="1">
        <f t="shared" si="15"/>
        <v>521</v>
      </c>
      <c r="I94" s="1">
        <f t="shared" si="16"/>
        <v>607</v>
      </c>
      <c r="J94" s="29" t="s">
        <v>361</v>
      </c>
      <c r="K94" s="22">
        <v>41592</v>
      </c>
      <c r="L94" s="23" t="s">
        <v>57</v>
      </c>
      <c r="M94" s="24">
        <v>3</v>
      </c>
      <c r="N94" s="24">
        <v>2</v>
      </c>
      <c r="O94" s="24">
        <v>0</v>
      </c>
      <c r="P94" s="24">
        <v>0</v>
      </c>
      <c r="Q94" s="25"/>
      <c r="R94" s="26">
        <v>42635</v>
      </c>
      <c r="S94" s="20">
        <v>2</v>
      </c>
      <c r="T94" s="20">
        <v>1</v>
      </c>
      <c r="U94" s="20">
        <v>1</v>
      </c>
      <c r="V94" s="32">
        <f t="shared" si="13"/>
        <v>1.0999999999999999</v>
      </c>
      <c r="W94" s="33" t="str">
        <f t="shared" si="14"/>
        <v>Good</v>
      </c>
      <c r="X94" s="20"/>
      <c r="Z94" s="6" t="s">
        <v>83</v>
      </c>
      <c r="AB94" s="5" t="str">
        <f t="shared" si="10"/>
        <v>TRUE</v>
      </c>
    </row>
    <row r="95" spans="1:28" s="5" customFormat="1" ht="20.100000000000001" customHeight="1">
      <c r="A95" s="27" t="s">
        <v>224</v>
      </c>
      <c r="B95" s="27" t="s">
        <v>317</v>
      </c>
      <c r="C95" s="19">
        <v>1</v>
      </c>
      <c r="D95" s="20" t="s">
        <v>148</v>
      </c>
      <c r="E95" s="20" t="s">
        <v>93</v>
      </c>
      <c r="F95" s="21" t="s">
        <v>199</v>
      </c>
      <c r="G95" s="19">
        <v>124</v>
      </c>
      <c r="H95" s="1" t="str">
        <f t="shared" si="15"/>
        <v>0.00</v>
      </c>
      <c r="I95" s="1">
        <f t="shared" si="16"/>
        <v>124</v>
      </c>
      <c r="J95" s="29" t="s">
        <v>361</v>
      </c>
      <c r="K95" s="22">
        <v>41592</v>
      </c>
      <c r="L95" s="23" t="s">
        <v>195</v>
      </c>
      <c r="M95" s="24">
        <v>0</v>
      </c>
      <c r="N95" s="24">
        <v>0</v>
      </c>
      <c r="O95" s="24">
        <v>12</v>
      </c>
      <c r="P95" s="24">
        <v>0</v>
      </c>
      <c r="Q95" s="25"/>
      <c r="R95" s="26">
        <v>42635</v>
      </c>
      <c r="S95" s="20">
        <v>1</v>
      </c>
      <c r="T95" s="20">
        <v>3</v>
      </c>
      <c r="U95" s="20">
        <v>2</v>
      </c>
      <c r="V95" s="32">
        <f t="shared" si="13"/>
        <v>2.5999999999999996</v>
      </c>
      <c r="W95" s="33" t="str">
        <f t="shared" si="14"/>
        <v>Consider Reseal</v>
      </c>
      <c r="X95" s="20"/>
      <c r="Z95" s="6" t="s">
        <v>148</v>
      </c>
      <c r="AB95" s="5" t="str">
        <f t="shared" si="10"/>
        <v>TRUE</v>
      </c>
    </row>
    <row r="96" spans="1:28" s="5" customFormat="1" ht="20.100000000000001" customHeight="1">
      <c r="A96" s="18" t="s">
        <v>224</v>
      </c>
      <c r="B96" s="18" t="s">
        <v>318</v>
      </c>
      <c r="C96" s="19">
        <v>2</v>
      </c>
      <c r="D96" s="20" t="s">
        <v>148</v>
      </c>
      <c r="E96" s="20" t="s">
        <v>186</v>
      </c>
      <c r="F96" s="21" t="s">
        <v>199</v>
      </c>
      <c r="G96" s="19">
        <v>76</v>
      </c>
      <c r="H96" s="1">
        <f t="shared" si="15"/>
        <v>124</v>
      </c>
      <c r="I96" s="1">
        <f t="shared" si="16"/>
        <v>200</v>
      </c>
      <c r="J96" s="29" t="s">
        <v>361</v>
      </c>
      <c r="K96" s="22">
        <v>41592</v>
      </c>
      <c r="L96" s="23" t="s">
        <v>57</v>
      </c>
      <c r="M96" s="24">
        <v>0</v>
      </c>
      <c r="N96" s="24">
        <v>2</v>
      </c>
      <c r="O96" s="24">
        <v>0</v>
      </c>
      <c r="P96" s="24">
        <v>2</v>
      </c>
      <c r="Q96" s="25"/>
      <c r="R96" s="26">
        <v>42635</v>
      </c>
      <c r="S96" s="20">
        <v>1</v>
      </c>
      <c r="T96" s="20">
        <v>3</v>
      </c>
      <c r="U96" s="20">
        <v>2</v>
      </c>
      <c r="V96" s="32">
        <f t="shared" si="13"/>
        <v>2.5999999999999996</v>
      </c>
      <c r="W96" s="33" t="str">
        <f t="shared" si="14"/>
        <v>Consider Reseal</v>
      </c>
      <c r="X96" s="20"/>
      <c r="Z96" s="6" t="s">
        <v>148</v>
      </c>
      <c r="AB96" s="5" t="str">
        <f t="shared" si="10"/>
        <v>TRUE</v>
      </c>
    </row>
    <row r="97" spans="1:29" s="5" customFormat="1" ht="20.100000000000001" customHeight="1">
      <c r="A97" s="27" t="s">
        <v>224</v>
      </c>
      <c r="B97" s="27" t="s">
        <v>319</v>
      </c>
      <c r="C97" s="19">
        <v>3</v>
      </c>
      <c r="D97" s="20" t="s">
        <v>148</v>
      </c>
      <c r="E97" s="20" t="s">
        <v>187</v>
      </c>
      <c r="F97" s="21" t="s">
        <v>199</v>
      </c>
      <c r="G97" s="19">
        <v>107</v>
      </c>
      <c r="H97" s="1">
        <f t="shared" si="15"/>
        <v>200</v>
      </c>
      <c r="I97" s="1">
        <f t="shared" si="16"/>
        <v>307</v>
      </c>
      <c r="J97" s="29" t="s">
        <v>361</v>
      </c>
      <c r="K97" s="22">
        <v>41592</v>
      </c>
      <c r="L97" s="23" t="s">
        <v>57</v>
      </c>
      <c r="M97" s="24">
        <v>0</v>
      </c>
      <c r="N97" s="24">
        <v>5</v>
      </c>
      <c r="O97" s="24">
        <v>1</v>
      </c>
      <c r="P97" s="24">
        <v>1</v>
      </c>
      <c r="Q97" s="25"/>
      <c r="R97" s="26">
        <v>42635</v>
      </c>
      <c r="S97" s="20">
        <v>1</v>
      </c>
      <c r="T97" s="20">
        <v>3</v>
      </c>
      <c r="U97" s="20">
        <v>2</v>
      </c>
      <c r="V97" s="32">
        <f t="shared" si="13"/>
        <v>2.5999999999999996</v>
      </c>
      <c r="W97" s="33" t="str">
        <f t="shared" si="14"/>
        <v>Consider Reseal</v>
      </c>
      <c r="X97" s="20"/>
      <c r="Z97" s="6" t="s">
        <v>148</v>
      </c>
      <c r="AB97" s="5" t="str">
        <f t="shared" si="10"/>
        <v>TRUE</v>
      </c>
    </row>
    <row r="98" spans="1:29" s="5" customFormat="1" ht="20.100000000000001" customHeight="1">
      <c r="A98" s="18" t="s">
        <v>224</v>
      </c>
      <c r="B98" s="18" t="s">
        <v>320</v>
      </c>
      <c r="C98" s="19">
        <v>1</v>
      </c>
      <c r="D98" s="20" t="s">
        <v>36</v>
      </c>
      <c r="E98" s="20" t="s">
        <v>185</v>
      </c>
      <c r="F98" s="21" t="s">
        <v>199</v>
      </c>
      <c r="G98" s="19">
        <v>42</v>
      </c>
      <c r="H98" s="1" t="str">
        <f t="shared" si="15"/>
        <v>0.00</v>
      </c>
      <c r="I98" s="1">
        <f t="shared" si="16"/>
        <v>42</v>
      </c>
      <c r="J98" s="29" t="s">
        <v>361</v>
      </c>
      <c r="K98" s="22">
        <v>41592</v>
      </c>
      <c r="L98" s="23" t="s">
        <v>57</v>
      </c>
      <c r="M98" s="24">
        <v>0</v>
      </c>
      <c r="N98" s="24">
        <v>5</v>
      </c>
      <c r="O98" s="24">
        <v>1</v>
      </c>
      <c r="P98" s="24">
        <v>1</v>
      </c>
      <c r="Q98" s="25"/>
      <c r="R98" s="26">
        <v>42635</v>
      </c>
      <c r="S98" s="20">
        <v>1</v>
      </c>
      <c r="T98" s="35">
        <v>3</v>
      </c>
      <c r="U98" s="20">
        <v>2</v>
      </c>
      <c r="V98" s="32">
        <f t="shared" si="13"/>
        <v>2.5999999999999996</v>
      </c>
      <c r="W98" s="33" t="str">
        <f t="shared" si="14"/>
        <v>Consider Reseal</v>
      </c>
      <c r="X98" s="20"/>
      <c r="Z98" s="6" t="s">
        <v>36</v>
      </c>
      <c r="AB98" s="5" t="str">
        <f t="shared" ref="AB98:AB129" si="17">IF((D98=Z98),"TRUE","FALSE")</f>
        <v>TRUE</v>
      </c>
    </row>
    <row r="99" spans="1:29" s="5" customFormat="1" ht="20.100000000000001" customHeight="1">
      <c r="A99" s="27" t="s">
        <v>224</v>
      </c>
      <c r="B99" s="27" t="s">
        <v>321</v>
      </c>
      <c r="C99" s="19">
        <v>1</v>
      </c>
      <c r="D99" s="20" t="s">
        <v>50</v>
      </c>
      <c r="E99" s="20" t="s">
        <v>27</v>
      </c>
      <c r="F99" s="21" t="s">
        <v>199</v>
      </c>
      <c r="G99" s="19">
        <v>121</v>
      </c>
      <c r="H99" s="1" t="str">
        <f t="shared" si="15"/>
        <v>0.00</v>
      </c>
      <c r="I99" s="1">
        <f t="shared" si="16"/>
        <v>121</v>
      </c>
      <c r="J99" s="29" t="s">
        <v>361</v>
      </c>
      <c r="K99" s="22">
        <v>41592</v>
      </c>
      <c r="L99" s="23" t="s">
        <v>57</v>
      </c>
      <c r="M99" s="24">
        <v>2</v>
      </c>
      <c r="N99" s="24">
        <v>0</v>
      </c>
      <c r="O99" s="24">
        <v>0</v>
      </c>
      <c r="P99" s="24">
        <v>0</v>
      </c>
      <c r="Q99" s="25"/>
      <c r="R99" s="26">
        <v>42635</v>
      </c>
      <c r="S99" s="20">
        <v>2</v>
      </c>
      <c r="T99" s="20">
        <v>2</v>
      </c>
      <c r="U99" s="35">
        <v>2</v>
      </c>
      <c r="V99" s="32">
        <f t="shared" ref="V99:V130" si="18">(0.1*S99)+(0.7*T99)+(0.2*U99)</f>
        <v>2</v>
      </c>
      <c r="W99" s="33" t="str">
        <f t="shared" ref="W99:W130" si="19">IF(V99&gt;=3,"Priority Reseal",IF(V99&gt;2,"Consider Reseal",IF(V99&gt;0,"Good","")))</f>
        <v>Good</v>
      </c>
      <c r="X99" s="20"/>
      <c r="Z99" s="6" t="s">
        <v>50</v>
      </c>
      <c r="AB99" s="5" t="str">
        <f t="shared" si="17"/>
        <v>TRUE</v>
      </c>
    </row>
    <row r="100" spans="1:29" s="5" customFormat="1" ht="20.100000000000001" customHeight="1">
      <c r="A100" s="18" t="s">
        <v>224</v>
      </c>
      <c r="B100" s="18" t="s">
        <v>322</v>
      </c>
      <c r="C100" s="19">
        <v>1</v>
      </c>
      <c r="D100" s="20" t="s">
        <v>1</v>
      </c>
      <c r="E100" s="20" t="s">
        <v>182</v>
      </c>
      <c r="F100" s="21" t="s">
        <v>199</v>
      </c>
      <c r="G100" s="19">
        <v>262</v>
      </c>
      <c r="H100" s="1" t="str">
        <f t="shared" si="15"/>
        <v>0.00</v>
      </c>
      <c r="I100" s="1">
        <f t="shared" si="16"/>
        <v>262</v>
      </c>
      <c r="J100" s="29" t="s">
        <v>361</v>
      </c>
      <c r="K100" s="22">
        <v>41592</v>
      </c>
      <c r="L100" s="23" t="s">
        <v>57</v>
      </c>
      <c r="M100" s="24">
        <v>0</v>
      </c>
      <c r="N100" s="24">
        <v>0</v>
      </c>
      <c r="O100" s="24">
        <v>0</v>
      </c>
      <c r="P100" s="24">
        <v>0</v>
      </c>
      <c r="Q100" s="24"/>
      <c r="R100" s="26">
        <v>42635</v>
      </c>
      <c r="S100" s="20">
        <v>1</v>
      </c>
      <c r="T100" s="20">
        <v>1</v>
      </c>
      <c r="U100" s="20">
        <v>1</v>
      </c>
      <c r="V100" s="32">
        <f t="shared" si="18"/>
        <v>1</v>
      </c>
      <c r="W100" s="33" t="str">
        <f t="shared" si="19"/>
        <v>Good</v>
      </c>
      <c r="X100" s="20"/>
      <c r="Z100" s="6"/>
      <c r="AB100" s="5" t="str">
        <f t="shared" si="17"/>
        <v>FALSE</v>
      </c>
      <c r="AC100" s="5" t="s">
        <v>219</v>
      </c>
    </row>
    <row r="101" spans="1:29" s="5" customFormat="1" ht="20.100000000000001" customHeight="1">
      <c r="A101" s="27" t="s">
        <v>224</v>
      </c>
      <c r="B101" s="27" t="s">
        <v>323</v>
      </c>
      <c r="C101" s="19">
        <v>1</v>
      </c>
      <c r="D101" s="20" t="s">
        <v>108</v>
      </c>
      <c r="E101" s="20" t="s">
        <v>166</v>
      </c>
      <c r="F101" s="21" t="s">
        <v>199</v>
      </c>
      <c r="G101" s="19">
        <v>144</v>
      </c>
      <c r="H101" s="1" t="str">
        <f t="shared" si="15"/>
        <v>0.00</v>
      </c>
      <c r="I101" s="1">
        <f t="shared" si="16"/>
        <v>144</v>
      </c>
      <c r="J101" s="29" t="s">
        <v>361</v>
      </c>
      <c r="K101" s="22">
        <v>41592</v>
      </c>
      <c r="L101" s="23" t="s">
        <v>212</v>
      </c>
      <c r="M101" s="24">
        <v>5</v>
      </c>
      <c r="N101" s="24">
        <v>1</v>
      </c>
      <c r="O101" s="24">
        <v>0</v>
      </c>
      <c r="P101" s="24">
        <v>0</v>
      </c>
      <c r="Q101" s="25"/>
      <c r="R101" s="26">
        <v>42635</v>
      </c>
      <c r="S101" s="20">
        <v>1</v>
      </c>
      <c r="T101" s="20">
        <v>1</v>
      </c>
      <c r="U101" s="20">
        <v>1</v>
      </c>
      <c r="V101" s="32">
        <f t="shared" si="18"/>
        <v>1</v>
      </c>
      <c r="W101" s="33" t="str">
        <f t="shared" si="19"/>
        <v>Good</v>
      </c>
      <c r="X101" s="20"/>
      <c r="Z101" s="6" t="s">
        <v>108</v>
      </c>
      <c r="AB101" s="5" t="str">
        <f t="shared" si="17"/>
        <v>TRUE</v>
      </c>
    </row>
    <row r="102" spans="1:29" s="5" customFormat="1" ht="20.100000000000001" customHeight="1">
      <c r="A102" s="18" t="s">
        <v>224</v>
      </c>
      <c r="B102" s="18" t="s">
        <v>324</v>
      </c>
      <c r="C102" s="19">
        <v>2</v>
      </c>
      <c r="D102" s="20" t="s">
        <v>108</v>
      </c>
      <c r="E102" s="20" t="s">
        <v>31</v>
      </c>
      <c r="F102" s="21" t="s">
        <v>199</v>
      </c>
      <c r="G102" s="19">
        <v>78</v>
      </c>
      <c r="H102" s="1">
        <f t="shared" si="15"/>
        <v>144</v>
      </c>
      <c r="I102" s="1">
        <f t="shared" si="16"/>
        <v>222</v>
      </c>
      <c r="J102" s="29" t="s">
        <v>361</v>
      </c>
      <c r="K102" s="22">
        <v>41592</v>
      </c>
      <c r="L102" s="23" t="s">
        <v>212</v>
      </c>
      <c r="M102" s="24">
        <v>5</v>
      </c>
      <c r="N102" s="24">
        <v>1</v>
      </c>
      <c r="O102" s="24">
        <v>0</v>
      </c>
      <c r="P102" s="24">
        <v>0</v>
      </c>
      <c r="Q102" s="25"/>
      <c r="R102" s="26">
        <v>42635</v>
      </c>
      <c r="S102" s="20">
        <v>1</v>
      </c>
      <c r="T102" s="20">
        <v>1</v>
      </c>
      <c r="U102" s="20">
        <v>1</v>
      </c>
      <c r="V102" s="32">
        <f t="shared" si="18"/>
        <v>1</v>
      </c>
      <c r="W102" s="33" t="str">
        <f t="shared" si="19"/>
        <v>Good</v>
      </c>
      <c r="X102" s="20"/>
      <c r="Z102" s="6" t="s">
        <v>108</v>
      </c>
      <c r="AB102" s="5" t="str">
        <f t="shared" si="17"/>
        <v>TRUE</v>
      </c>
    </row>
    <row r="103" spans="1:29" s="5" customFormat="1" ht="20.100000000000001" customHeight="1">
      <c r="A103" s="27" t="s">
        <v>224</v>
      </c>
      <c r="B103" s="27" t="s">
        <v>325</v>
      </c>
      <c r="C103" s="19">
        <v>3</v>
      </c>
      <c r="D103" s="20" t="s">
        <v>108</v>
      </c>
      <c r="E103" s="20" t="s">
        <v>0</v>
      </c>
      <c r="F103" s="21" t="s">
        <v>199</v>
      </c>
      <c r="G103" s="19">
        <v>87</v>
      </c>
      <c r="H103" s="1">
        <f t="shared" si="15"/>
        <v>222</v>
      </c>
      <c r="I103" s="1">
        <f t="shared" si="16"/>
        <v>309</v>
      </c>
      <c r="J103" s="29" t="s">
        <v>361</v>
      </c>
      <c r="K103" s="22">
        <v>41592</v>
      </c>
      <c r="L103" s="23" t="s">
        <v>212</v>
      </c>
      <c r="M103" s="24">
        <v>5</v>
      </c>
      <c r="N103" s="24">
        <v>1</v>
      </c>
      <c r="O103" s="24">
        <v>0</v>
      </c>
      <c r="P103" s="24">
        <v>0</v>
      </c>
      <c r="Q103" s="25"/>
      <c r="R103" s="26">
        <v>42635</v>
      </c>
      <c r="S103" s="20">
        <v>1</v>
      </c>
      <c r="T103" s="20">
        <v>1</v>
      </c>
      <c r="U103" s="20">
        <v>1</v>
      </c>
      <c r="V103" s="32">
        <f t="shared" si="18"/>
        <v>1</v>
      </c>
      <c r="W103" s="33" t="str">
        <f t="shared" si="19"/>
        <v>Good</v>
      </c>
      <c r="X103" s="20"/>
      <c r="Z103" s="6" t="s">
        <v>108</v>
      </c>
      <c r="AB103" s="5" t="str">
        <f t="shared" si="17"/>
        <v>TRUE</v>
      </c>
    </row>
    <row r="104" spans="1:29" s="5" customFormat="1" ht="20.100000000000001" customHeight="1">
      <c r="A104" s="18" t="s">
        <v>224</v>
      </c>
      <c r="B104" s="18" t="s">
        <v>326</v>
      </c>
      <c r="C104" s="19">
        <v>4</v>
      </c>
      <c r="D104" s="20" t="s">
        <v>108</v>
      </c>
      <c r="E104" s="20" t="s">
        <v>66</v>
      </c>
      <c r="F104" s="21" t="s">
        <v>199</v>
      </c>
      <c r="G104" s="19">
        <v>87</v>
      </c>
      <c r="H104" s="1">
        <f t="shared" si="15"/>
        <v>309</v>
      </c>
      <c r="I104" s="1">
        <f t="shared" si="16"/>
        <v>396</v>
      </c>
      <c r="J104" s="29" t="s">
        <v>361</v>
      </c>
      <c r="K104" s="22">
        <v>41592</v>
      </c>
      <c r="L104" s="23" t="s">
        <v>212</v>
      </c>
      <c r="M104" s="24">
        <v>5</v>
      </c>
      <c r="N104" s="24">
        <v>1</v>
      </c>
      <c r="O104" s="24">
        <v>0</v>
      </c>
      <c r="P104" s="24">
        <v>0</v>
      </c>
      <c r="Q104" s="25"/>
      <c r="R104" s="26">
        <v>42635</v>
      </c>
      <c r="S104" s="20">
        <v>1</v>
      </c>
      <c r="T104" s="20">
        <v>1</v>
      </c>
      <c r="U104" s="20">
        <v>1</v>
      </c>
      <c r="V104" s="32">
        <f t="shared" si="18"/>
        <v>1</v>
      </c>
      <c r="W104" s="33" t="str">
        <f t="shared" si="19"/>
        <v>Good</v>
      </c>
      <c r="X104" s="20"/>
      <c r="Z104" s="6" t="s">
        <v>108</v>
      </c>
      <c r="AB104" s="5" t="str">
        <f t="shared" si="17"/>
        <v>TRUE</v>
      </c>
    </row>
    <row r="105" spans="1:29" s="5" customFormat="1" ht="20.100000000000001" customHeight="1">
      <c r="A105" s="27" t="s">
        <v>224</v>
      </c>
      <c r="B105" s="27" t="s">
        <v>327</v>
      </c>
      <c r="C105" s="19">
        <v>5</v>
      </c>
      <c r="D105" s="20" t="s">
        <v>108</v>
      </c>
      <c r="E105" s="20" t="s">
        <v>34</v>
      </c>
      <c r="F105" s="21" t="s">
        <v>199</v>
      </c>
      <c r="G105" s="19">
        <v>75</v>
      </c>
      <c r="H105" s="1">
        <f t="shared" si="15"/>
        <v>396</v>
      </c>
      <c r="I105" s="1">
        <f t="shared" si="16"/>
        <v>471</v>
      </c>
      <c r="J105" s="29" t="s">
        <v>361</v>
      </c>
      <c r="K105" s="22">
        <v>41592</v>
      </c>
      <c r="L105" s="23" t="s">
        <v>212</v>
      </c>
      <c r="M105" s="24">
        <v>0</v>
      </c>
      <c r="N105" s="24">
        <v>0</v>
      </c>
      <c r="O105" s="24">
        <v>6</v>
      </c>
      <c r="P105" s="24">
        <v>0</v>
      </c>
      <c r="Q105" s="25"/>
      <c r="R105" s="26">
        <v>42635</v>
      </c>
      <c r="S105" s="20">
        <v>1</v>
      </c>
      <c r="T105" s="20">
        <v>3</v>
      </c>
      <c r="U105" s="20">
        <v>1</v>
      </c>
      <c r="V105" s="32">
        <f t="shared" si="18"/>
        <v>2.4</v>
      </c>
      <c r="W105" s="33" t="str">
        <f t="shared" si="19"/>
        <v>Consider Reseal</v>
      </c>
      <c r="X105" s="20"/>
      <c r="Z105" s="6" t="s">
        <v>108</v>
      </c>
      <c r="AB105" s="5" t="str">
        <f t="shared" si="17"/>
        <v>TRUE</v>
      </c>
    </row>
    <row r="106" spans="1:29" s="5" customFormat="1" ht="20.100000000000001" customHeight="1">
      <c r="A106" s="18" t="s">
        <v>224</v>
      </c>
      <c r="B106" s="18" t="s">
        <v>328</v>
      </c>
      <c r="C106" s="19">
        <v>6</v>
      </c>
      <c r="D106" s="20" t="s">
        <v>108</v>
      </c>
      <c r="E106" s="20" t="s">
        <v>184</v>
      </c>
      <c r="F106" s="21" t="s">
        <v>199</v>
      </c>
      <c r="G106" s="19">
        <v>86</v>
      </c>
      <c r="H106" s="1">
        <f t="shared" si="15"/>
        <v>471</v>
      </c>
      <c r="I106" s="1">
        <f t="shared" si="16"/>
        <v>557</v>
      </c>
      <c r="J106" s="29" t="s">
        <v>361</v>
      </c>
      <c r="K106" s="22">
        <v>41592</v>
      </c>
      <c r="L106" s="23" t="s">
        <v>212</v>
      </c>
      <c r="M106" s="24">
        <v>0</v>
      </c>
      <c r="N106" s="24">
        <v>0</v>
      </c>
      <c r="O106" s="24">
        <v>6</v>
      </c>
      <c r="P106" s="24">
        <v>0</v>
      </c>
      <c r="Q106" s="25"/>
      <c r="R106" s="26">
        <v>42635</v>
      </c>
      <c r="S106" s="20">
        <v>1</v>
      </c>
      <c r="T106" s="20">
        <v>3</v>
      </c>
      <c r="U106" s="20">
        <v>1</v>
      </c>
      <c r="V106" s="32">
        <f t="shared" si="18"/>
        <v>2.4</v>
      </c>
      <c r="W106" s="33" t="str">
        <f t="shared" si="19"/>
        <v>Consider Reseal</v>
      </c>
      <c r="X106" s="20"/>
      <c r="Z106" s="6" t="s">
        <v>108</v>
      </c>
      <c r="AB106" s="5" t="str">
        <f t="shared" si="17"/>
        <v>TRUE</v>
      </c>
    </row>
    <row r="107" spans="1:29" s="5" customFormat="1" ht="20.100000000000001" customHeight="1">
      <c r="A107" s="27" t="s">
        <v>224</v>
      </c>
      <c r="B107" s="27" t="s">
        <v>329</v>
      </c>
      <c r="C107" s="19">
        <v>7</v>
      </c>
      <c r="D107" s="20" t="s">
        <v>108</v>
      </c>
      <c r="E107" s="20" t="s">
        <v>126</v>
      </c>
      <c r="F107" s="21" t="s">
        <v>199</v>
      </c>
      <c r="G107" s="19">
        <v>82</v>
      </c>
      <c r="H107" s="1">
        <f t="shared" si="15"/>
        <v>557</v>
      </c>
      <c r="I107" s="1">
        <f t="shared" si="16"/>
        <v>639</v>
      </c>
      <c r="J107" s="29" t="s">
        <v>361</v>
      </c>
      <c r="K107" s="22">
        <v>41592</v>
      </c>
      <c r="L107" s="23" t="s">
        <v>212</v>
      </c>
      <c r="M107" s="24">
        <v>0</v>
      </c>
      <c r="N107" s="24">
        <v>0</v>
      </c>
      <c r="O107" s="24">
        <v>6</v>
      </c>
      <c r="P107" s="24">
        <v>0</v>
      </c>
      <c r="Q107" s="25"/>
      <c r="R107" s="26">
        <v>42635</v>
      </c>
      <c r="S107" s="20">
        <v>1</v>
      </c>
      <c r="T107" s="20">
        <v>3</v>
      </c>
      <c r="U107" s="20">
        <v>1</v>
      </c>
      <c r="V107" s="32">
        <f t="shared" si="18"/>
        <v>2.4</v>
      </c>
      <c r="W107" s="33" t="str">
        <f t="shared" si="19"/>
        <v>Consider Reseal</v>
      </c>
      <c r="X107" s="20"/>
      <c r="Z107" s="6" t="s">
        <v>108</v>
      </c>
      <c r="AB107" s="5" t="str">
        <f t="shared" si="17"/>
        <v>TRUE</v>
      </c>
    </row>
    <row r="108" spans="1:29" s="5" customFormat="1" ht="20.100000000000001" customHeight="1">
      <c r="A108" s="18" t="s">
        <v>224</v>
      </c>
      <c r="B108" s="18" t="s">
        <v>330</v>
      </c>
      <c r="C108" s="19">
        <v>1</v>
      </c>
      <c r="D108" s="20" t="s">
        <v>133</v>
      </c>
      <c r="E108" s="20" t="s">
        <v>19</v>
      </c>
      <c r="F108" s="21" t="s">
        <v>199</v>
      </c>
      <c r="G108" s="19">
        <v>71</v>
      </c>
      <c r="H108" s="1" t="str">
        <f t="shared" si="15"/>
        <v>0.00</v>
      </c>
      <c r="I108" s="1">
        <f t="shared" si="16"/>
        <v>71</v>
      </c>
      <c r="J108" s="29" t="s">
        <v>361</v>
      </c>
      <c r="K108" s="22">
        <v>41592</v>
      </c>
      <c r="L108" s="23" t="s">
        <v>57</v>
      </c>
      <c r="M108" s="24">
        <v>0</v>
      </c>
      <c r="N108" s="24">
        <v>0</v>
      </c>
      <c r="O108" s="24">
        <v>1</v>
      </c>
      <c r="P108" s="24">
        <v>0</v>
      </c>
      <c r="Q108" s="25"/>
      <c r="R108" s="26">
        <v>42635</v>
      </c>
      <c r="S108" s="20">
        <v>1</v>
      </c>
      <c r="T108" s="20">
        <v>3</v>
      </c>
      <c r="U108" s="20">
        <v>1</v>
      </c>
      <c r="V108" s="32">
        <f t="shared" si="18"/>
        <v>2.4</v>
      </c>
      <c r="W108" s="33" t="str">
        <f t="shared" si="19"/>
        <v>Consider Reseal</v>
      </c>
      <c r="X108" s="20"/>
      <c r="Z108" s="6" t="s">
        <v>133</v>
      </c>
      <c r="AB108" s="5" t="str">
        <f t="shared" si="17"/>
        <v>TRUE</v>
      </c>
    </row>
    <row r="109" spans="1:29" s="5" customFormat="1" ht="20.100000000000001" customHeight="1">
      <c r="A109" s="27" t="s">
        <v>224</v>
      </c>
      <c r="B109" s="27" t="s">
        <v>331</v>
      </c>
      <c r="C109" s="19">
        <v>1</v>
      </c>
      <c r="D109" s="20" t="s">
        <v>193</v>
      </c>
      <c r="E109" s="20" t="s">
        <v>18</v>
      </c>
      <c r="F109" s="21" t="s">
        <v>199</v>
      </c>
      <c r="G109" s="19">
        <v>116</v>
      </c>
      <c r="H109" s="1" t="str">
        <f t="shared" si="15"/>
        <v>0.00</v>
      </c>
      <c r="I109" s="1">
        <f t="shared" si="16"/>
        <v>116</v>
      </c>
      <c r="J109" s="29" t="s">
        <v>361</v>
      </c>
      <c r="K109" s="22">
        <v>41592</v>
      </c>
      <c r="L109" s="23" t="s">
        <v>212</v>
      </c>
      <c r="M109" s="24">
        <v>0</v>
      </c>
      <c r="N109" s="24">
        <v>2</v>
      </c>
      <c r="O109" s="24">
        <v>8</v>
      </c>
      <c r="P109" s="24">
        <v>5</v>
      </c>
      <c r="Q109" s="25"/>
      <c r="R109" s="26">
        <v>42635</v>
      </c>
      <c r="S109" s="20">
        <v>1</v>
      </c>
      <c r="T109" s="20">
        <v>2</v>
      </c>
      <c r="U109" s="20">
        <v>1</v>
      </c>
      <c r="V109" s="32">
        <f t="shared" si="18"/>
        <v>1.7</v>
      </c>
      <c r="W109" s="33" t="str">
        <f t="shared" si="19"/>
        <v>Good</v>
      </c>
      <c r="X109" s="20"/>
      <c r="Z109" s="6" t="s">
        <v>193</v>
      </c>
      <c r="AB109" s="5" t="str">
        <f t="shared" si="17"/>
        <v>TRUE</v>
      </c>
    </row>
    <row r="110" spans="1:29" s="5" customFormat="1" ht="20.100000000000001" customHeight="1">
      <c r="A110" s="18" t="s">
        <v>224</v>
      </c>
      <c r="B110" s="18" t="s">
        <v>332</v>
      </c>
      <c r="C110" s="19">
        <v>1</v>
      </c>
      <c r="D110" s="20" t="s">
        <v>71</v>
      </c>
      <c r="E110" s="20" t="s">
        <v>7</v>
      </c>
      <c r="F110" s="21" t="s">
        <v>199</v>
      </c>
      <c r="G110" s="19">
        <v>42</v>
      </c>
      <c r="H110" s="1" t="str">
        <f t="shared" si="15"/>
        <v>0.00</v>
      </c>
      <c r="I110" s="1">
        <f t="shared" si="16"/>
        <v>42</v>
      </c>
      <c r="J110" s="29" t="s">
        <v>361</v>
      </c>
      <c r="K110" s="22">
        <v>41592</v>
      </c>
      <c r="L110" s="23" t="s">
        <v>212</v>
      </c>
      <c r="M110" s="24">
        <v>0</v>
      </c>
      <c r="N110" s="24">
        <v>0</v>
      </c>
      <c r="O110" s="24">
        <v>10</v>
      </c>
      <c r="P110" s="24">
        <v>0</v>
      </c>
      <c r="Q110" s="25"/>
      <c r="R110" s="26">
        <v>42635</v>
      </c>
      <c r="S110" s="20">
        <v>1</v>
      </c>
      <c r="T110" s="20">
        <v>4</v>
      </c>
      <c r="U110" s="20">
        <v>2</v>
      </c>
      <c r="V110" s="32">
        <f t="shared" si="18"/>
        <v>3.3</v>
      </c>
      <c r="W110" s="33" t="str">
        <f t="shared" si="19"/>
        <v>Priority Reseal</v>
      </c>
      <c r="X110" s="20"/>
      <c r="Z110" s="6" t="s">
        <v>71</v>
      </c>
      <c r="AB110" s="5" t="str">
        <f t="shared" si="17"/>
        <v>TRUE</v>
      </c>
    </row>
    <row r="111" spans="1:29" s="5" customFormat="1" ht="20.100000000000001" customHeight="1">
      <c r="A111" s="27" t="s">
        <v>224</v>
      </c>
      <c r="B111" s="27" t="s">
        <v>333</v>
      </c>
      <c r="C111" s="19">
        <v>1</v>
      </c>
      <c r="D111" s="20" t="s">
        <v>98</v>
      </c>
      <c r="E111" s="20" t="s">
        <v>100</v>
      </c>
      <c r="F111" s="21" t="s">
        <v>199</v>
      </c>
      <c r="G111" s="19">
        <v>61</v>
      </c>
      <c r="H111" s="1" t="str">
        <f t="shared" si="15"/>
        <v>0.00</v>
      </c>
      <c r="I111" s="1">
        <f t="shared" si="16"/>
        <v>61</v>
      </c>
      <c r="J111" s="29" t="s">
        <v>361</v>
      </c>
      <c r="K111" s="22">
        <v>41592</v>
      </c>
      <c r="L111" s="23" t="s">
        <v>212</v>
      </c>
      <c r="M111" s="24">
        <v>4</v>
      </c>
      <c r="N111" s="24">
        <v>0</v>
      </c>
      <c r="O111" s="24">
        <v>0</v>
      </c>
      <c r="P111" s="24">
        <v>0</v>
      </c>
      <c r="Q111" s="25"/>
      <c r="R111" s="26">
        <v>42635</v>
      </c>
      <c r="S111" s="20">
        <v>1</v>
      </c>
      <c r="T111" s="20">
        <v>1</v>
      </c>
      <c r="U111" s="20">
        <v>3</v>
      </c>
      <c r="V111" s="32">
        <f t="shared" si="18"/>
        <v>1.4</v>
      </c>
      <c r="W111" s="33" t="str">
        <f t="shared" si="19"/>
        <v>Good</v>
      </c>
      <c r="X111" s="30" t="s">
        <v>362</v>
      </c>
      <c r="Z111" s="6" t="s">
        <v>98</v>
      </c>
      <c r="AB111" s="5" t="str">
        <f t="shared" si="17"/>
        <v>TRUE</v>
      </c>
    </row>
    <row r="112" spans="1:29" s="5" customFormat="1" ht="20.100000000000001" customHeight="1">
      <c r="A112" s="18" t="s">
        <v>224</v>
      </c>
      <c r="B112" s="18" t="s">
        <v>334</v>
      </c>
      <c r="C112" s="19">
        <v>1</v>
      </c>
      <c r="D112" s="20" t="s">
        <v>152</v>
      </c>
      <c r="E112" s="20" t="s">
        <v>114</v>
      </c>
      <c r="F112" s="21" t="s">
        <v>199</v>
      </c>
      <c r="G112" s="19">
        <v>89</v>
      </c>
      <c r="H112" s="1" t="str">
        <f t="shared" si="15"/>
        <v>0.00</v>
      </c>
      <c r="I112" s="1">
        <f t="shared" si="16"/>
        <v>89</v>
      </c>
      <c r="J112" s="29" t="s">
        <v>361</v>
      </c>
      <c r="K112" s="22">
        <v>41592</v>
      </c>
      <c r="L112" s="23" t="s">
        <v>57</v>
      </c>
      <c r="M112" s="24">
        <v>3</v>
      </c>
      <c r="N112" s="24">
        <v>3</v>
      </c>
      <c r="O112" s="24">
        <v>0</v>
      </c>
      <c r="P112" s="24">
        <v>0</v>
      </c>
      <c r="Q112" s="25"/>
      <c r="R112" s="26">
        <v>42635</v>
      </c>
      <c r="S112" s="20">
        <v>1</v>
      </c>
      <c r="T112" s="20">
        <v>1</v>
      </c>
      <c r="U112" s="20">
        <v>1</v>
      </c>
      <c r="V112" s="32">
        <f t="shared" si="18"/>
        <v>1</v>
      </c>
      <c r="W112" s="33" t="str">
        <f t="shared" si="19"/>
        <v>Good</v>
      </c>
      <c r="X112" s="20"/>
      <c r="Z112" s="6" t="s">
        <v>152</v>
      </c>
      <c r="AB112" s="5" t="str">
        <f t="shared" si="17"/>
        <v>TRUE</v>
      </c>
    </row>
    <row r="113" spans="1:28" s="5" customFormat="1" ht="20.100000000000001" customHeight="1">
      <c r="A113" s="27" t="s">
        <v>224</v>
      </c>
      <c r="B113" s="27" t="s">
        <v>335</v>
      </c>
      <c r="C113" s="19">
        <v>1</v>
      </c>
      <c r="D113" s="20" t="s">
        <v>200</v>
      </c>
      <c r="E113" s="20" t="s">
        <v>175</v>
      </c>
      <c r="F113" s="21" t="s">
        <v>199</v>
      </c>
      <c r="G113" s="19">
        <v>85</v>
      </c>
      <c r="H113" s="1" t="str">
        <f t="shared" si="15"/>
        <v>0.00</v>
      </c>
      <c r="I113" s="1">
        <f t="shared" si="16"/>
        <v>85</v>
      </c>
      <c r="J113" s="29" t="s">
        <v>361</v>
      </c>
      <c r="K113" s="22">
        <v>41592</v>
      </c>
      <c r="L113" s="23" t="s">
        <v>57</v>
      </c>
      <c r="M113" s="24">
        <v>0</v>
      </c>
      <c r="N113" s="24">
        <v>0</v>
      </c>
      <c r="O113" s="24">
        <v>2</v>
      </c>
      <c r="P113" s="24">
        <v>0</v>
      </c>
      <c r="Q113" s="25"/>
      <c r="R113" s="26">
        <v>42635</v>
      </c>
      <c r="S113" s="20">
        <v>3</v>
      </c>
      <c r="T113" s="20">
        <v>3</v>
      </c>
      <c r="U113" s="20">
        <v>2</v>
      </c>
      <c r="V113" s="32">
        <f t="shared" si="18"/>
        <v>2.7999999999999994</v>
      </c>
      <c r="W113" s="33" t="str">
        <f t="shared" si="19"/>
        <v>Consider Reseal</v>
      </c>
      <c r="X113" s="20"/>
      <c r="Z113" s="6" t="s">
        <v>200</v>
      </c>
      <c r="AB113" s="5" t="str">
        <f t="shared" si="17"/>
        <v>TRUE</v>
      </c>
    </row>
    <row r="114" spans="1:28" s="5" customFormat="1" ht="20.100000000000001" customHeight="1">
      <c r="A114" s="18" t="s">
        <v>224</v>
      </c>
      <c r="B114" s="18" t="s">
        <v>336</v>
      </c>
      <c r="C114" s="19">
        <v>1</v>
      </c>
      <c r="D114" s="20" t="s">
        <v>196</v>
      </c>
      <c r="E114" s="20" t="s">
        <v>43</v>
      </c>
      <c r="F114" s="21" t="s">
        <v>199</v>
      </c>
      <c r="G114" s="19">
        <v>92</v>
      </c>
      <c r="H114" s="1" t="str">
        <f t="shared" si="15"/>
        <v>0.00</v>
      </c>
      <c r="I114" s="1">
        <f t="shared" si="16"/>
        <v>92</v>
      </c>
      <c r="J114" s="29" t="s">
        <v>361</v>
      </c>
      <c r="K114" s="22">
        <v>41592</v>
      </c>
      <c r="L114" s="23" t="s">
        <v>212</v>
      </c>
      <c r="M114" s="24">
        <v>0</v>
      </c>
      <c r="N114" s="24">
        <v>2</v>
      </c>
      <c r="O114" s="24">
        <v>5</v>
      </c>
      <c r="P114" s="24">
        <v>0</v>
      </c>
      <c r="Q114" s="25"/>
      <c r="R114" s="26">
        <v>42635</v>
      </c>
      <c r="S114" s="20">
        <v>2</v>
      </c>
      <c r="T114" s="20">
        <v>3</v>
      </c>
      <c r="U114" s="20">
        <v>2</v>
      </c>
      <c r="V114" s="32">
        <f t="shared" si="18"/>
        <v>2.6999999999999997</v>
      </c>
      <c r="W114" s="33" t="str">
        <f t="shared" si="19"/>
        <v>Consider Reseal</v>
      </c>
      <c r="X114" s="20"/>
      <c r="Z114" s="6" t="s">
        <v>196</v>
      </c>
      <c r="AB114" s="5" t="str">
        <f t="shared" si="17"/>
        <v>TRUE</v>
      </c>
    </row>
    <row r="115" spans="1:28" s="5" customFormat="1" ht="20.100000000000001" customHeight="1">
      <c r="A115" s="27" t="s">
        <v>224</v>
      </c>
      <c r="B115" s="27" t="s">
        <v>337</v>
      </c>
      <c r="C115" s="19">
        <v>1</v>
      </c>
      <c r="D115" s="20" t="s">
        <v>11</v>
      </c>
      <c r="E115" s="20" t="s">
        <v>125</v>
      </c>
      <c r="F115" s="21" t="s">
        <v>199</v>
      </c>
      <c r="G115" s="19">
        <v>90</v>
      </c>
      <c r="H115" s="1" t="str">
        <f t="shared" si="15"/>
        <v>0.00</v>
      </c>
      <c r="I115" s="1">
        <f t="shared" si="16"/>
        <v>90</v>
      </c>
      <c r="J115" s="29" t="s">
        <v>361</v>
      </c>
      <c r="K115" s="22">
        <v>41592</v>
      </c>
      <c r="L115" s="23" t="s">
        <v>57</v>
      </c>
      <c r="M115" s="24">
        <v>0</v>
      </c>
      <c r="N115" s="24">
        <v>2</v>
      </c>
      <c r="O115" s="24">
        <v>5</v>
      </c>
      <c r="P115" s="24">
        <v>2</v>
      </c>
      <c r="Q115" s="25"/>
      <c r="R115" s="26">
        <v>42635</v>
      </c>
      <c r="S115" s="20">
        <v>1</v>
      </c>
      <c r="T115" s="20">
        <v>1</v>
      </c>
      <c r="U115" s="20">
        <v>1</v>
      </c>
      <c r="V115" s="32">
        <f t="shared" si="18"/>
        <v>1</v>
      </c>
      <c r="W115" s="33" t="str">
        <f t="shared" si="19"/>
        <v>Good</v>
      </c>
      <c r="X115" s="20"/>
      <c r="Z115" s="6" t="s">
        <v>11</v>
      </c>
      <c r="AB115" s="5" t="str">
        <f t="shared" si="17"/>
        <v>TRUE</v>
      </c>
    </row>
    <row r="116" spans="1:28" s="5" customFormat="1" ht="20.100000000000001" customHeight="1">
      <c r="A116" s="18" t="s">
        <v>224</v>
      </c>
      <c r="B116" s="18" t="s">
        <v>338</v>
      </c>
      <c r="C116" s="19">
        <v>2</v>
      </c>
      <c r="D116" s="20" t="s">
        <v>11</v>
      </c>
      <c r="E116" s="20" t="s">
        <v>136</v>
      </c>
      <c r="F116" s="21" t="s">
        <v>199</v>
      </c>
      <c r="G116" s="19">
        <v>666</v>
      </c>
      <c r="H116" s="1">
        <f t="shared" si="15"/>
        <v>90</v>
      </c>
      <c r="I116" s="1">
        <f t="shared" si="16"/>
        <v>756</v>
      </c>
      <c r="J116" s="29" t="s">
        <v>361</v>
      </c>
      <c r="K116" s="22">
        <v>41592</v>
      </c>
      <c r="L116" s="23" t="s">
        <v>57</v>
      </c>
      <c r="M116" s="24">
        <v>0</v>
      </c>
      <c r="N116" s="24">
        <v>2</v>
      </c>
      <c r="O116" s="24">
        <v>5</v>
      </c>
      <c r="P116" s="24">
        <v>2</v>
      </c>
      <c r="Q116" s="25"/>
      <c r="R116" s="26">
        <v>42635</v>
      </c>
      <c r="S116" s="20">
        <v>1</v>
      </c>
      <c r="T116" s="20">
        <v>1</v>
      </c>
      <c r="U116" s="20">
        <v>1</v>
      </c>
      <c r="V116" s="32">
        <f t="shared" si="18"/>
        <v>1</v>
      </c>
      <c r="W116" s="33" t="str">
        <f t="shared" si="19"/>
        <v>Good</v>
      </c>
      <c r="X116" s="20"/>
      <c r="Z116" s="6" t="s">
        <v>11</v>
      </c>
      <c r="AB116" s="5" t="str">
        <f t="shared" si="17"/>
        <v>TRUE</v>
      </c>
    </row>
    <row r="117" spans="1:28" s="5" customFormat="1" ht="20.100000000000001" customHeight="1">
      <c r="A117" s="27" t="s">
        <v>224</v>
      </c>
      <c r="B117" s="27" t="s">
        <v>339</v>
      </c>
      <c r="C117" s="19">
        <v>1</v>
      </c>
      <c r="D117" s="20" t="s">
        <v>70</v>
      </c>
      <c r="E117" s="20" t="s">
        <v>112</v>
      </c>
      <c r="F117" s="21" t="s">
        <v>199</v>
      </c>
      <c r="G117" s="19">
        <v>49</v>
      </c>
      <c r="H117" s="1" t="str">
        <f t="shared" si="15"/>
        <v>0.00</v>
      </c>
      <c r="I117" s="1">
        <f t="shared" si="16"/>
        <v>49</v>
      </c>
      <c r="J117" s="29" t="s">
        <v>361</v>
      </c>
      <c r="K117" s="22">
        <v>41592</v>
      </c>
      <c r="L117" s="23" t="s">
        <v>57</v>
      </c>
      <c r="M117" s="24">
        <v>1</v>
      </c>
      <c r="N117" s="24">
        <v>2</v>
      </c>
      <c r="O117" s="24">
        <v>0</v>
      </c>
      <c r="P117" s="24">
        <v>0</v>
      </c>
      <c r="Q117" s="25"/>
      <c r="R117" s="26">
        <v>42635</v>
      </c>
      <c r="S117" s="20">
        <v>1</v>
      </c>
      <c r="T117" s="20">
        <v>1</v>
      </c>
      <c r="U117" s="20">
        <v>1</v>
      </c>
      <c r="V117" s="32">
        <f t="shared" si="18"/>
        <v>1</v>
      </c>
      <c r="W117" s="33" t="str">
        <f t="shared" si="19"/>
        <v>Good</v>
      </c>
      <c r="X117" s="20"/>
      <c r="Z117" s="6" t="s">
        <v>70</v>
      </c>
      <c r="AB117" s="5" t="str">
        <f t="shared" si="17"/>
        <v>TRUE</v>
      </c>
    </row>
    <row r="118" spans="1:28" s="5" customFormat="1" ht="20.100000000000001" customHeight="1">
      <c r="A118" s="18" t="s">
        <v>224</v>
      </c>
      <c r="B118" s="18" t="s">
        <v>340</v>
      </c>
      <c r="C118" s="19">
        <v>2</v>
      </c>
      <c r="D118" s="20" t="s">
        <v>70</v>
      </c>
      <c r="E118" s="20" t="s">
        <v>164</v>
      </c>
      <c r="F118" s="21" t="s">
        <v>199</v>
      </c>
      <c r="G118" s="19">
        <v>32</v>
      </c>
      <c r="H118" s="1">
        <f t="shared" si="15"/>
        <v>49</v>
      </c>
      <c r="I118" s="1">
        <f t="shared" si="16"/>
        <v>81</v>
      </c>
      <c r="J118" s="29" t="s">
        <v>361</v>
      </c>
      <c r="K118" s="22">
        <v>41592</v>
      </c>
      <c r="L118" s="23" t="s">
        <v>57</v>
      </c>
      <c r="M118" s="24">
        <v>1</v>
      </c>
      <c r="N118" s="24">
        <v>2</v>
      </c>
      <c r="O118" s="24">
        <v>0</v>
      </c>
      <c r="P118" s="24">
        <v>0</v>
      </c>
      <c r="Q118" s="25"/>
      <c r="R118" s="26">
        <v>42635</v>
      </c>
      <c r="S118" s="20">
        <v>1</v>
      </c>
      <c r="T118" s="20">
        <v>1</v>
      </c>
      <c r="U118" s="20">
        <v>1</v>
      </c>
      <c r="V118" s="32">
        <f t="shared" si="18"/>
        <v>1</v>
      </c>
      <c r="W118" s="33" t="str">
        <f t="shared" si="19"/>
        <v>Good</v>
      </c>
      <c r="X118" s="20"/>
      <c r="Z118" s="6" t="s">
        <v>70</v>
      </c>
      <c r="AB118" s="5" t="str">
        <f t="shared" si="17"/>
        <v>TRUE</v>
      </c>
    </row>
    <row r="119" spans="1:28" s="5" customFormat="1" ht="20.100000000000001" customHeight="1">
      <c r="A119" s="27" t="s">
        <v>224</v>
      </c>
      <c r="B119" s="27" t="s">
        <v>341</v>
      </c>
      <c r="C119" s="19">
        <v>3</v>
      </c>
      <c r="D119" s="20" t="s">
        <v>70</v>
      </c>
      <c r="E119" s="20" t="s">
        <v>53</v>
      </c>
      <c r="F119" s="21" t="s">
        <v>199</v>
      </c>
      <c r="G119" s="19">
        <v>36</v>
      </c>
      <c r="H119" s="1">
        <f t="shared" si="15"/>
        <v>81</v>
      </c>
      <c r="I119" s="1">
        <f t="shared" si="16"/>
        <v>117</v>
      </c>
      <c r="J119" s="29" t="s">
        <v>361</v>
      </c>
      <c r="K119" s="22">
        <v>41592</v>
      </c>
      <c r="L119" s="23" t="s">
        <v>57</v>
      </c>
      <c r="M119" s="24">
        <v>1</v>
      </c>
      <c r="N119" s="24">
        <v>2</v>
      </c>
      <c r="O119" s="24">
        <v>0</v>
      </c>
      <c r="P119" s="24">
        <v>0</v>
      </c>
      <c r="Q119" s="25"/>
      <c r="R119" s="26">
        <v>42635</v>
      </c>
      <c r="S119" s="20">
        <v>1</v>
      </c>
      <c r="T119" s="20">
        <v>1</v>
      </c>
      <c r="U119" s="20">
        <v>1</v>
      </c>
      <c r="V119" s="32">
        <f t="shared" si="18"/>
        <v>1</v>
      </c>
      <c r="W119" s="33" t="str">
        <f t="shared" si="19"/>
        <v>Good</v>
      </c>
      <c r="X119" s="20"/>
      <c r="Z119" s="6" t="s">
        <v>70</v>
      </c>
      <c r="AB119" s="5" t="str">
        <f t="shared" si="17"/>
        <v>TRUE</v>
      </c>
    </row>
    <row r="120" spans="1:28" s="5" customFormat="1" ht="20.100000000000001" customHeight="1">
      <c r="A120" s="18" t="s">
        <v>224</v>
      </c>
      <c r="B120" s="18" t="s">
        <v>342</v>
      </c>
      <c r="C120" s="19">
        <v>4</v>
      </c>
      <c r="D120" s="20" t="s">
        <v>70</v>
      </c>
      <c r="E120" s="20" t="s">
        <v>60</v>
      </c>
      <c r="F120" s="21" t="s">
        <v>199</v>
      </c>
      <c r="G120" s="19">
        <v>40</v>
      </c>
      <c r="H120" s="1">
        <f t="shared" si="15"/>
        <v>117</v>
      </c>
      <c r="I120" s="1">
        <f t="shared" si="16"/>
        <v>157</v>
      </c>
      <c r="J120" s="29" t="s">
        <v>361</v>
      </c>
      <c r="K120" s="22">
        <v>41592</v>
      </c>
      <c r="L120" s="23" t="s">
        <v>57</v>
      </c>
      <c r="M120" s="24">
        <v>1</v>
      </c>
      <c r="N120" s="24">
        <v>2</v>
      </c>
      <c r="O120" s="24">
        <v>0</v>
      </c>
      <c r="P120" s="24">
        <v>0</v>
      </c>
      <c r="Q120" s="25"/>
      <c r="R120" s="26">
        <v>42635</v>
      </c>
      <c r="S120" s="20">
        <v>1</v>
      </c>
      <c r="T120" s="20">
        <v>1</v>
      </c>
      <c r="U120" s="20">
        <v>1</v>
      </c>
      <c r="V120" s="32">
        <f t="shared" si="18"/>
        <v>1</v>
      </c>
      <c r="W120" s="33" t="str">
        <f t="shared" si="19"/>
        <v>Good</v>
      </c>
      <c r="X120" s="20"/>
      <c r="Z120" s="6" t="s">
        <v>70</v>
      </c>
      <c r="AB120" s="5" t="str">
        <f t="shared" si="17"/>
        <v>TRUE</v>
      </c>
    </row>
    <row r="121" spans="1:28" s="5" customFormat="1" ht="20.100000000000001" customHeight="1">
      <c r="A121" s="27" t="s">
        <v>224</v>
      </c>
      <c r="B121" s="27" t="s">
        <v>343</v>
      </c>
      <c r="C121" s="19">
        <v>5</v>
      </c>
      <c r="D121" s="20" t="s">
        <v>70</v>
      </c>
      <c r="E121" s="20" t="s">
        <v>87</v>
      </c>
      <c r="F121" s="21" t="s">
        <v>199</v>
      </c>
      <c r="G121" s="19">
        <v>63</v>
      </c>
      <c r="H121" s="1">
        <f t="shared" si="15"/>
        <v>157</v>
      </c>
      <c r="I121" s="1">
        <f t="shared" si="16"/>
        <v>220</v>
      </c>
      <c r="J121" s="29" t="s">
        <v>361</v>
      </c>
      <c r="K121" s="22">
        <v>41592</v>
      </c>
      <c r="L121" s="23" t="s">
        <v>57</v>
      </c>
      <c r="M121" s="24">
        <v>1</v>
      </c>
      <c r="N121" s="24">
        <v>2</v>
      </c>
      <c r="O121" s="24">
        <v>0</v>
      </c>
      <c r="P121" s="24">
        <v>0</v>
      </c>
      <c r="Q121" s="25"/>
      <c r="R121" s="26">
        <v>42635</v>
      </c>
      <c r="S121" s="20">
        <v>1</v>
      </c>
      <c r="T121" s="20">
        <v>1</v>
      </c>
      <c r="U121" s="20">
        <v>1</v>
      </c>
      <c r="V121" s="32">
        <f t="shared" si="18"/>
        <v>1</v>
      </c>
      <c r="W121" s="33" t="str">
        <f t="shared" si="19"/>
        <v>Good</v>
      </c>
      <c r="X121" s="20"/>
      <c r="Z121" s="6" t="s">
        <v>70</v>
      </c>
      <c r="AB121" s="5" t="str">
        <f t="shared" si="17"/>
        <v>TRUE</v>
      </c>
    </row>
    <row r="122" spans="1:28" s="5" customFormat="1" ht="20.100000000000001" customHeight="1">
      <c r="A122" s="18" t="s">
        <v>224</v>
      </c>
      <c r="B122" s="18" t="s">
        <v>344</v>
      </c>
      <c r="C122" s="19">
        <v>6</v>
      </c>
      <c r="D122" s="20" t="s">
        <v>70</v>
      </c>
      <c r="E122" s="20" t="s">
        <v>210</v>
      </c>
      <c r="F122" s="21" t="s">
        <v>199</v>
      </c>
      <c r="G122" s="19">
        <v>49</v>
      </c>
      <c r="H122" s="1">
        <f t="shared" si="15"/>
        <v>220</v>
      </c>
      <c r="I122" s="1">
        <f t="shared" si="16"/>
        <v>269</v>
      </c>
      <c r="J122" s="29" t="s">
        <v>361</v>
      </c>
      <c r="K122" s="22">
        <v>41592</v>
      </c>
      <c r="L122" s="23" t="s">
        <v>57</v>
      </c>
      <c r="M122" s="24">
        <v>1</v>
      </c>
      <c r="N122" s="24">
        <v>2</v>
      </c>
      <c r="O122" s="24">
        <v>0</v>
      </c>
      <c r="P122" s="24">
        <v>0</v>
      </c>
      <c r="Q122" s="25"/>
      <c r="R122" s="26">
        <v>42635</v>
      </c>
      <c r="S122" s="20">
        <v>1</v>
      </c>
      <c r="T122" s="20">
        <v>1</v>
      </c>
      <c r="U122" s="20">
        <v>1</v>
      </c>
      <c r="V122" s="32">
        <f t="shared" si="18"/>
        <v>1</v>
      </c>
      <c r="W122" s="33" t="str">
        <f t="shared" si="19"/>
        <v>Good</v>
      </c>
      <c r="X122" s="20"/>
      <c r="Z122" s="6" t="s">
        <v>70</v>
      </c>
      <c r="AB122" s="5" t="str">
        <f t="shared" si="17"/>
        <v>TRUE</v>
      </c>
    </row>
    <row r="123" spans="1:28" s="5" customFormat="1" ht="20.100000000000001" customHeight="1">
      <c r="A123" s="27" t="s">
        <v>224</v>
      </c>
      <c r="B123" s="27" t="s">
        <v>345</v>
      </c>
      <c r="C123" s="19">
        <v>7</v>
      </c>
      <c r="D123" s="20" t="s">
        <v>70</v>
      </c>
      <c r="E123" s="20" t="s">
        <v>128</v>
      </c>
      <c r="F123" s="21" t="s">
        <v>199</v>
      </c>
      <c r="G123" s="19">
        <v>382</v>
      </c>
      <c r="H123" s="1">
        <f t="shared" si="15"/>
        <v>269</v>
      </c>
      <c r="I123" s="1">
        <f t="shared" si="16"/>
        <v>651</v>
      </c>
      <c r="J123" s="29" t="s">
        <v>361</v>
      </c>
      <c r="K123" s="22">
        <v>41592</v>
      </c>
      <c r="L123" s="23" t="s">
        <v>57</v>
      </c>
      <c r="M123" s="24">
        <v>1</v>
      </c>
      <c r="N123" s="24">
        <v>2</v>
      </c>
      <c r="O123" s="24">
        <v>0</v>
      </c>
      <c r="P123" s="24">
        <v>0</v>
      </c>
      <c r="Q123" s="25"/>
      <c r="R123" s="26">
        <v>42635</v>
      </c>
      <c r="S123" s="20">
        <v>1</v>
      </c>
      <c r="T123" s="20">
        <v>1</v>
      </c>
      <c r="U123" s="20">
        <v>1</v>
      </c>
      <c r="V123" s="32">
        <f t="shared" si="18"/>
        <v>1</v>
      </c>
      <c r="W123" s="33" t="str">
        <f t="shared" si="19"/>
        <v>Good</v>
      </c>
      <c r="X123" s="20"/>
      <c r="Z123" s="6" t="s">
        <v>70</v>
      </c>
      <c r="AB123" s="5" t="str">
        <f t="shared" si="17"/>
        <v>TRUE</v>
      </c>
    </row>
    <row r="124" spans="1:28" s="5" customFormat="1" ht="20.100000000000001" customHeight="1">
      <c r="A124" s="18" t="s">
        <v>224</v>
      </c>
      <c r="B124" s="18" t="s">
        <v>346</v>
      </c>
      <c r="C124" s="19">
        <v>1</v>
      </c>
      <c r="D124" s="20" t="s">
        <v>190</v>
      </c>
      <c r="E124" s="20" t="s">
        <v>102</v>
      </c>
      <c r="F124" s="21" t="s">
        <v>199</v>
      </c>
      <c r="G124" s="19">
        <v>77</v>
      </c>
      <c r="H124" s="1" t="str">
        <f t="shared" si="15"/>
        <v>0.00</v>
      </c>
      <c r="I124" s="1">
        <f t="shared" si="16"/>
        <v>77</v>
      </c>
      <c r="J124" s="29" t="s">
        <v>361</v>
      </c>
      <c r="K124" s="22">
        <v>41592</v>
      </c>
      <c r="L124" s="23" t="s">
        <v>195</v>
      </c>
      <c r="M124" s="24">
        <v>0</v>
      </c>
      <c r="N124" s="24">
        <v>0</v>
      </c>
      <c r="O124" s="24">
        <v>8</v>
      </c>
      <c r="P124" s="24">
        <v>0</v>
      </c>
      <c r="Q124" s="25"/>
      <c r="R124" s="26">
        <v>42635</v>
      </c>
      <c r="S124" s="20">
        <v>1</v>
      </c>
      <c r="T124" s="20">
        <v>3</v>
      </c>
      <c r="U124" s="20">
        <v>1</v>
      </c>
      <c r="V124" s="32">
        <f t="shared" si="18"/>
        <v>2.4</v>
      </c>
      <c r="W124" s="33" t="str">
        <f t="shared" si="19"/>
        <v>Consider Reseal</v>
      </c>
      <c r="X124" s="20"/>
      <c r="Z124" s="6" t="s">
        <v>190</v>
      </c>
      <c r="AB124" s="5" t="str">
        <f t="shared" si="17"/>
        <v>TRUE</v>
      </c>
    </row>
    <row r="125" spans="1:28" s="5" customFormat="1" ht="20.100000000000001" customHeight="1">
      <c r="A125" s="27" t="s">
        <v>224</v>
      </c>
      <c r="B125" s="27" t="s">
        <v>347</v>
      </c>
      <c r="C125" s="19">
        <v>1</v>
      </c>
      <c r="D125" s="20" t="s">
        <v>84</v>
      </c>
      <c r="E125" s="20" t="s">
        <v>5</v>
      </c>
      <c r="F125" s="21" t="s">
        <v>199</v>
      </c>
      <c r="G125" s="19">
        <v>92</v>
      </c>
      <c r="H125" s="1" t="str">
        <f>IF(C125=1,"0.00",#REF!)</f>
        <v>0.00</v>
      </c>
      <c r="I125" s="1">
        <f>IF(H125="0.00",G125,(#REF!+G125))</f>
        <v>92</v>
      </c>
      <c r="J125" s="29" t="s">
        <v>361</v>
      </c>
      <c r="K125" s="22">
        <v>41592</v>
      </c>
      <c r="L125" s="23" t="s">
        <v>57</v>
      </c>
      <c r="M125" s="24">
        <v>2</v>
      </c>
      <c r="N125" s="24">
        <v>0</v>
      </c>
      <c r="O125" s="24">
        <v>0</v>
      </c>
      <c r="P125" s="24">
        <v>0</v>
      </c>
      <c r="Q125" s="25"/>
      <c r="R125" s="26">
        <v>42635</v>
      </c>
      <c r="S125" s="20">
        <v>1</v>
      </c>
      <c r="T125" s="20">
        <v>1</v>
      </c>
      <c r="U125" s="20">
        <v>3</v>
      </c>
      <c r="V125" s="32">
        <f t="shared" si="18"/>
        <v>1.4</v>
      </c>
      <c r="W125" s="33" t="str">
        <f t="shared" si="19"/>
        <v>Good</v>
      </c>
      <c r="X125" s="30" t="s">
        <v>362</v>
      </c>
      <c r="Z125" s="6" t="s">
        <v>84</v>
      </c>
      <c r="AB125" s="5" t="str">
        <f t="shared" si="17"/>
        <v>TRUE</v>
      </c>
    </row>
    <row r="126" spans="1:28" s="5" customFormat="1" ht="20.100000000000001" customHeight="1">
      <c r="A126" s="18" t="s">
        <v>224</v>
      </c>
      <c r="B126" s="18" t="s">
        <v>348</v>
      </c>
      <c r="C126" s="19">
        <v>1</v>
      </c>
      <c r="D126" s="20" t="s">
        <v>37</v>
      </c>
      <c r="E126" s="20" t="s">
        <v>97</v>
      </c>
      <c r="F126" s="21" t="s">
        <v>199</v>
      </c>
      <c r="G126" s="19">
        <v>128</v>
      </c>
      <c r="H126" s="1" t="str">
        <f t="shared" ref="H126:H136" si="20">IF(C126=1,"0.00",I125)</f>
        <v>0.00</v>
      </c>
      <c r="I126" s="1">
        <f t="shared" ref="I126:I136" si="21">IF(H126="0.00",G126,(I125+G126))</f>
        <v>128</v>
      </c>
      <c r="J126" s="29" t="s">
        <v>361</v>
      </c>
      <c r="K126" s="22">
        <v>41592</v>
      </c>
      <c r="L126" s="23" t="s">
        <v>57</v>
      </c>
      <c r="M126" s="24">
        <v>0</v>
      </c>
      <c r="N126" s="24">
        <v>1</v>
      </c>
      <c r="O126" s="24">
        <v>0</v>
      </c>
      <c r="P126" s="24">
        <v>0</v>
      </c>
      <c r="Q126" s="25"/>
      <c r="R126" s="26">
        <v>42635</v>
      </c>
      <c r="S126" s="20">
        <v>1</v>
      </c>
      <c r="T126" s="20">
        <v>2</v>
      </c>
      <c r="U126" s="20">
        <v>1</v>
      </c>
      <c r="V126" s="32">
        <f t="shared" si="18"/>
        <v>1.7</v>
      </c>
      <c r="W126" s="33" t="str">
        <f t="shared" si="19"/>
        <v>Good</v>
      </c>
      <c r="X126" s="20"/>
      <c r="Z126" s="6" t="s">
        <v>37</v>
      </c>
      <c r="AB126" s="5" t="str">
        <f t="shared" si="17"/>
        <v>TRUE</v>
      </c>
    </row>
    <row r="127" spans="1:28" s="5" customFormat="1" ht="20.100000000000001" customHeight="1">
      <c r="A127" s="27" t="s">
        <v>224</v>
      </c>
      <c r="B127" s="27" t="s">
        <v>349</v>
      </c>
      <c r="C127" s="19">
        <v>2</v>
      </c>
      <c r="D127" s="20" t="s">
        <v>37</v>
      </c>
      <c r="E127" s="20" t="s">
        <v>191</v>
      </c>
      <c r="F127" s="21" t="s">
        <v>199</v>
      </c>
      <c r="G127" s="19">
        <v>119</v>
      </c>
      <c r="H127" s="1">
        <f t="shared" si="20"/>
        <v>128</v>
      </c>
      <c r="I127" s="1">
        <f t="shared" si="21"/>
        <v>247</v>
      </c>
      <c r="J127" s="29" t="s">
        <v>361</v>
      </c>
      <c r="K127" s="22">
        <v>41592</v>
      </c>
      <c r="L127" s="23" t="s">
        <v>212</v>
      </c>
      <c r="M127" s="24">
        <v>0</v>
      </c>
      <c r="N127" s="24">
        <v>1</v>
      </c>
      <c r="O127" s="24">
        <v>0</v>
      </c>
      <c r="P127" s="24">
        <v>0</v>
      </c>
      <c r="Q127" s="25"/>
      <c r="R127" s="26">
        <v>42635</v>
      </c>
      <c r="S127" s="20">
        <v>1</v>
      </c>
      <c r="T127" s="20">
        <v>2</v>
      </c>
      <c r="U127" s="20">
        <v>1</v>
      </c>
      <c r="V127" s="32">
        <f t="shared" si="18"/>
        <v>1.7</v>
      </c>
      <c r="W127" s="33" t="str">
        <f t="shared" si="19"/>
        <v>Good</v>
      </c>
      <c r="X127" s="20"/>
      <c r="Z127" s="6" t="s">
        <v>37</v>
      </c>
      <c r="AB127" s="5" t="str">
        <f t="shared" si="17"/>
        <v>TRUE</v>
      </c>
    </row>
    <row r="128" spans="1:28" s="5" customFormat="1" ht="20.100000000000001" customHeight="1">
      <c r="A128" s="18" t="s">
        <v>224</v>
      </c>
      <c r="B128" s="18" t="s">
        <v>350</v>
      </c>
      <c r="C128" s="19">
        <v>3</v>
      </c>
      <c r="D128" s="20" t="s">
        <v>37</v>
      </c>
      <c r="E128" s="20" t="s">
        <v>203</v>
      </c>
      <c r="F128" s="21" t="s">
        <v>199</v>
      </c>
      <c r="G128" s="19">
        <v>283</v>
      </c>
      <c r="H128" s="1">
        <f t="shared" si="20"/>
        <v>247</v>
      </c>
      <c r="I128" s="1">
        <f t="shared" si="21"/>
        <v>530</v>
      </c>
      <c r="J128" s="29" t="s">
        <v>361</v>
      </c>
      <c r="K128" s="22">
        <v>41592</v>
      </c>
      <c r="L128" s="23" t="s">
        <v>16</v>
      </c>
      <c r="M128" s="24">
        <v>0</v>
      </c>
      <c r="N128" s="24">
        <v>1</v>
      </c>
      <c r="O128" s="24">
        <v>5</v>
      </c>
      <c r="P128" s="24">
        <v>0</v>
      </c>
      <c r="Q128" s="25"/>
      <c r="R128" s="26">
        <v>42635</v>
      </c>
      <c r="S128" s="20">
        <v>1</v>
      </c>
      <c r="T128" s="20">
        <v>2</v>
      </c>
      <c r="U128" s="20">
        <v>1</v>
      </c>
      <c r="V128" s="32">
        <f t="shared" si="18"/>
        <v>1.7</v>
      </c>
      <c r="W128" s="33" t="str">
        <f t="shared" si="19"/>
        <v>Good</v>
      </c>
      <c r="X128" s="20"/>
      <c r="Z128" s="6" t="s">
        <v>37</v>
      </c>
      <c r="AB128" s="5" t="str">
        <f t="shared" si="17"/>
        <v>TRUE</v>
      </c>
    </row>
    <row r="129" spans="1:29" s="5" customFormat="1" ht="20.100000000000001" customHeight="1">
      <c r="A129" s="27" t="s">
        <v>224</v>
      </c>
      <c r="B129" s="27" t="s">
        <v>351</v>
      </c>
      <c r="C129" s="19">
        <v>4</v>
      </c>
      <c r="D129" s="20" t="s">
        <v>37</v>
      </c>
      <c r="E129" s="20" t="s">
        <v>6</v>
      </c>
      <c r="F129" s="21" t="s">
        <v>199</v>
      </c>
      <c r="G129" s="19">
        <v>526</v>
      </c>
      <c r="H129" s="1">
        <f t="shared" si="20"/>
        <v>530</v>
      </c>
      <c r="I129" s="1">
        <f t="shared" si="21"/>
        <v>1056</v>
      </c>
      <c r="J129" s="29" t="s">
        <v>361</v>
      </c>
      <c r="K129" s="22">
        <v>41592</v>
      </c>
      <c r="L129" s="23" t="s">
        <v>212</v>
      </c>
      <c r="M129" s="24">
        <v>0</v>
      </c>
      <c r="N129" s="24">
        <v>1</v>
      </c>
      <c r="O129" s="24">
        <v>0</v>
      </c>
      <c r="P129" s="24">
        <v>0</v>
      </c>
      <c r="Q129" s="25"/>
      <c r="R129" s="26">
        <v>42635</v>
      </c>
      <c r="S129" s="20">
        <v>1</v>
      </c>
      <c r="T129" s="20">
        <v>2</v>
      </c>
      <c r="U129" s="20">
        <v>1</v>
      </c>
      <c r="V129" s="32">
        <f t="shared" si="18"/>
        <v>1.7</v>
      </c>
      <c r="W129" s="33" t="str">
        <f t="shared" si="19"/>
        <v>Good</v>
      </c>
      <c r="X129" s="20"/>
      <c r="Z129" s="6" t="s">
        <v>37</v>
      </c>
      <c r="AB129" s="5" t="str">
        <f t="shared" si="17"/>
        <v>TRUE</v>
      </c>
    </row>
    <row r="130" spans="1:29" s="5" customFormat="1" ht="20.100000000000001" customHeight="1">
      <c r="A130" s="18" t="s">
        <v>224</v>
      </c>
      <c r="B130" s="18" t="s">
        <v>352</v>
      </c>
      <c r="C130" s="19">
        <v>1</v>
      </c>
      <c r="D130" s="20" t="s">
        <v>157</v>
      </c>
      <c r="E130" s="20" t="s">
        <v>170</v>
      </c>
      <c r="F130" s="21" t="s">
        <v>199</v>
      </c>
      <c r="G130" s="19">
        <v>135</v>
      </c>
      <c r="H130" s="1" t="str">
        <f t="shared" si="20"/>
        <v>0.00</v>
      </c>
      <c r="I130" s="1">
        <f t="shared" si="21"/>
        <v>135</v>
      </c>
      <c r="J130" s="29" t="s">
        <v>361</v>
      </c>
      <c r="K130" s="22">
        <v>41592</v>
      </c>
      <c r="L130" s="23" t="s">
        <v>195</v>
      </c>
      <c r="M130" s="24">
        <v>0</v>
      </c>
      <c r="N130" s="24">
        <v>0</v>
      </c>
      <c r="O130" s="24">
        <v>9</v>
      </c>
      <c r="P130" s="24">
        <v>6</v>
      </c>
      <c r="Q130" s="25"/>
      <c r="R130" s="26">
        <v>42635</v>
      </c>
      <c r="S130" s="20">
        <v>3</v>
      </c>
      <c r="T130" s="20">
        <v>4</v>
      </c>
      <c r="U130" s="20">
        <v>2</v>
      </c>
      <c r="V130" s="32">
        <f t="shared" si="18"/>
        <v>3.4999999999999996</v>
      </c>
      <c r="W130" s="33" t="str">
        <f t="shared" si="19"/>
        <v>Priority Reseal</v>
      </c>
      <c r="X130" s="20"/>
      <c r="Z130" s="6" t="s">
        <v>157</v>
      </c>
      <c r="AB130" s="5" t="str">
        <f t="shared" ref="AB130:AB136" si="22">IF((D130=Z130),"TRUE","FALSE")</f>
        <v>TRUE</v>
      </c>
    </row>
    <row r="131" spans="1:29" s="5" customFormat="1" ht="20.100000000000001" customHeight="1">
      <c r="A131" s="27" t="s">
        <v>224</v>
      </c>
      <c r="B131" s="27" t="s">
        <v>353</v>
      </c>
      <c r="C131" s="19">
        <v>1</v>
      </c>
      <c r="D131" s="20" t="s">
        <v>156</v>
      </c>
      <c r="E131" s="20" t="s">
        <v>146</v>
      </c>
      <c r="F131" s="21" t="s">
        <v>199</v>
      </c>
      <c r="G131" s="19">
        <v>87</v>
      </c>
      <c r="H131" s="1" t="str">
        <f t="shared" si="20"/>
        <v>0.00</v>
      </c>
      <c r="I131" s="1">
        <f t="shared" si="21"/>
        <v>87</v>
      </c>
      <c r="J131" s="29" t="s">
        <v>361</v>
      </c>
      <c r="K131" s="22">
        <v>41592</v>
      </c>
      <c r="L131" s="23" t="s">
        <v>57</v>
      </c>
      <c r="M131" s="24">
        <v>0</v>
      </c>
      <c r="N131" s="24">
        <v>1</v>
      </c>
      <c r="O131" s="24">
        <v>0</v>
      </c>
      <c r="P131" s="24">
        <v>0</v>
      </c>
      <c r="Q131" s="25"/>
      <c r="R131" s="26">
        <v>42635</v>
      </c>
      <c r="S131" s="20">
        <v>1</v>
      </c>
      <c r="T131" s="20">
        <v>1</v>
      </c>
      <c r="U131" s="20">
        <v>1</v>
      </c>
      <c r="V131" s="32">
        <f t="shared" ref="V131:V135" si="23">(0.1*S131)+(0.7*T131)+(0.2*U131)</f>
        <v>1</v>
      </c>
      <c r="W131" s="33" t="str">
        <f t="shared" ref="W131:W162" si="24">IF(V131&gt;=3,"Priority Reseal",IF(V131&gt;2,"Consider Reseal",IF(V131&gt;0,"Good","")))</f>
        <v>Good</v>
      </c>
      <c r="X131" s="20"/>
      <c r="Z131" s="6" t="s">
        <v>156</v>
      </c>
      <c r="AB131" s="5" t="str">
        <f t="shared" si="22"/>
        <v>TRUE</v>
      </c>
    </row>
    <row r="132" spans="1:29" s="5" customFormat="1" ht="20.100000000000001" customHeight="1">
      <c r="A132" s="18" t="s">
        <v>224</v>
      </c>
      <c r="B132" s="18" t="s">
        <v>354</v>
      </c>
      <c r="C132" s="19">
        <v>2</v>
      </c>
      <c r="D132" s="20" t="s">
        <v>156</v>
      </c>
      <c r="E132" s="20" t="s">
        <v>151</v>
      </c>
      <c r="F132" s="21" t="s">
        <v>199</v>
      </c>
      <c r="G132" s="19">
        <v>70</v>
      </c>
      <c r="H132" s="1">
        <f t="shared" si="20"/>
        <v>87</v>
      </c>
      <c r="I132" s="1">
        <f t="shared" si="21"/>
        <v>157</v>
      </c>
      <c r="J132" s="29" t="s">
        <v>361</v>
      </c>
      <c r="K132" s="22">
        <v>41592</v>
      </c>
      <c r="L132" s="23" t="s">
        <v>57</v>
      </c>
      <c r="M132" s="24">
        <v>0</v>
      </c>
      <c r="N132" s="24">
        <v>1</v>
      </c>
      <c r="O132" s="24">
        <v>0</v>
      </c>
      <c r="P132" s="24">
        <v>0</v>
      </c>
      <c r="Q132" s="25"/>
      <c r="R132" s="26">
        <v>42635</v>
      </c>
      <c r="S132" s="20">
        <v>1</v>
      </c>
      <c r="T132" s="20">
        <v>1</v>
      </c>
      <c r="U132" s="20">
        <v>1</v>
      </c>
      <c r="V132" s="32">
        <f t="shared" si="23"/>
        <v>1</v>
      </c>
      <c r="W132" s="33" t="str">
        <f t="shared" si="24"/>
        <v>Good</v>
      </c>
      <c r="X132" s="20"/>
      <c r="Z132" s="6" t="s">
        <v>156</v>
      </c>
      <c r="AB132" s="5" t="str">
        <f t="shared" si="22"/>
        <v>TRUE</v>
      </c>
    </row>
    <row r="133" spans="1:29" s="5" customFormat="1" ht="20.100000000000001" customHeight="1">
      <c r="A133" s="27" t="s">
        <v>224</v>
      </c>
      <c r="B133" s="27" t="s">
        <v>355</v>
      </c>
      <c r="C133" s="19">
        <v>3</v>
      </c>
      <c r="D133" s="20" t="s">
        <v>156</v>
      </c>
      <c r="E133" s="20" t="s">
        <v>162</v>
      </c>
      <c r="F133" s="21" t="s">
        <v>199</v>
      </c>
      <c r="G133" s="19">
        <v>73</v>
      </c>
      <c r="H133" s="1">
        <f t="shared" si="20"/>
        <v>157</v>
      </c>
      <c r="I133" s="1">
        <f t="shared" si="21"/>
        <v>230</v>
      </c>
      <c r="J133" s="29" t="s">
        <v>361</v>
      </c>
      <c r="K133" s="22">
        <v>41592</v>
      </c>
      <c r="L133" s="23" t="s">
        <v>57</v>
      </c>
      <c r="M133" s="24">
        <v>0</v>
      </c>
      <c r="N133" s="24">
        <v>1</v>
      </c>
      <c r="O133" s="24">
        <v>0</v>
      </c>
      <c r="P133" s="24">
        <v>0</v>
      </c>
      <c r="Q133" s="25"/>
      <c r="R133" s="26">
        <v>42635</v>
      </c>
      <c r="S133" s="20">
        <v>1</v>
      </c>
      <c r="T133" s="20">
        <v>1</v>
      </c>
      <c r="U133" s="20">
        <v>1</v>
      </c>
      <c r="V133" s="32">
        <f t="shared" si="23"/>
        <v>1</v>
      </c>
      <c r="W133" s="33" t="str">
        <f t="shared" si="24"/>
        <v>Good</v>
      </c>
      <c r="X133" s="20"/>
      <c r="Z133" s="6" t="s">
        <v>156</v>
      </c>
      <c r="AB133" s="5" t="str">
        <f t="shared" si="22"/>
        <v>TRUE</v>
      </c>
    </row>
    <row r="134" spans="1:29" s="5" customFormat="1" ht="20.100000000000001" customHeight="1">
      <c r="A134" s="18" t="s">
        <v>224</v>
      </c>
      <c r="B134" s="18" t="s">
        <v>356</v>
      </c>
      <c r="C134" s="19">
        <v>4</v>
      </c>
      <c r="D134" s="20" t="s">
        <v>156</v>
      </c>
      <c r="E134" s="20" t="s">
        <v>142</v>
      </c>
      <c r="F134" s="21" t="s">
        <v>199</v>
      </c>
      <c r="G134" s="19">
        <v>320</v>
      </c>
      <c r="H134" s="1">
        <f t="shared" si="20"/>
        <v>230</v>
      </c>
      <c r="I134" s="1">
        <f t="shared" si="21"/>
        <v>550</v>
      </c>
      <c r="J134" s="29" t="s">
        <v>361</v>
      </c>
      <c r="K134" s="22">
        <v>41592</v>
      </c>
      <c r="L134" s="23" t="s">
        <v>57</v>
      </c>
      <c r="M134" s="24">
        <v>0</v>
      </c>
      <c r="N134" s="24">
        <v>1</v>
      </c>
      <c r="O134" s="24">
        <v>0</v>
      </c>
      <c r="P134" s="24">
        <v>0</v>
      </c>
      <c r="Q134" s="25"/>
      <c r="R134" s="26">
        <v>42635</v>
      </c>
      <c r="S134" s="20">
        <v>1</v>
      </c>
      <c r="T134" s="20">
        <v>1</v>
      </c>
      <c r="U134" s="20">
        <v>1</v>
      </c>
      <c r="V134" s="32">
        <f t="shared" si="23"/>
        <v>1</v>
      </c>
      <c r="W134" s="33" t="str">
        <f t="shared" si="24"/>
        <v>Good</v>
      </c>
      <c r="X134" s="20"/>
      <c r="Z134" s="6" t="s">
        <v>156</v>
      </c>
      <c r="AB134" s="5" t="str">
        <f t="shared" si="22"/>
        <v>TRUE</v>
      </c>
    </row>
    <row r="135" spans="1:29" s="5" customFormat="1" ht="20.100000000000001" customHeight="1">
      <c r="A135" s="27" t="s">
        <v>224</v>
      </c>
      <c r="B135" s="27" t="s">
        <v>357</v>
      </c>
      <c r="C135" s="19">
        <v>1</v>
      </c>
      <c r="D135" s="20" t="s">
        <v>208</v>
      </c>
      <c r="E135" s="20" t="s">
        <v>201</v>
      </c>
      <c r="F135" s="21" t="s">
        <v>199</v>
      </c>
      <c r="G135" s="19">
        <v>179</v>
      </c>
      <c r="H135" s="1" t="str">
        <f t="shared" si="20"/>
        <v>0.00</v>
      </c>
      <c r="I135" s="1">
        <f t="shared" si="21"/>
        <v>179</v>
      </c>
      <c r="J135" s="29" t="s">
        <v>361</v>
      </c>
      <c r="K135" s="22">
        <v>41592</v>
      </c>
      <c r="L135" s="23" t="s">
        <v>127</v>
      </c>
      <c r="M135" s="24">
        <v>0</v>
      </c>
      <c r="N135" s="24">
        <v>0</v>
      </c>
      <c r="O135" s="24">
        <v>30</v>
      </c>
      <c r="P135" s="24">
        <v>0</v>
      </c>
      <c r="Q135" s="25"/>
      <c r="R135" s="26">
        <v>42635</v>
      </c>
      <c r="S135" s="20">
        <v>1</v>
      </c>
      <c r="T135" s="20">
        <v>1</v>
      </c>
      <c r="U135" s="20">
        <v>1</v>
      </c>
      <c r="V135" s="32">
        <f t="shared" si="23"/>
        <v>1</v>
      </c>
      <c r="W135" s="33" t="str">
        <f t="shared" si="24"/>
        <v>Good</v>
      </c>
      <c r="X135" s="20"/>
      <c r="Z135" s="6" t="s">
        <v>208</v>
      </c>
      <c r="AB135" s="5" t="str">
        <f t="shared" si="22"/>
        <v>TRUE</v>
      </c>
    </row>
    <row r="136" spans="1:29" s="5" customFormat="1" ht="20.100000000000001" customHeight="1">
      <c r="A136" s="18" t="s">
        <v>224</v>
      </c>
      <c r="B136" s="18" t="s">
        <v>358</v>
      </c>
      <c r="C136" s="19">
        <v>1</v>
      </c>
      <c r="D136" s="20" t="s">
        <v>119</v>
      </c>
      <c r="E136" s="20" t="s">
        <v>28</v>
      </c>
      <c r="F136" s="21" t="s">
        <v>199</v>
      </c>
      <c r="G136" s="19">
        <v>52</v>
      </c>
      <c r="H136" s="1" t="str">
        <f t="shared" si="20"/>
        <v>0.00</v>
      </c>
      <c r="I136" s="1">
        <f t="shared" si="21"/>
        <v>52</v>
      </c>
      <c r="J136" s="29" t="s">
        <v>361</v>
      </c>
      <c r="K136" s="22">
        <v>41592</v>
      </c>
      <c r="L136" s="23" t="s">
        <v>195</v>
      </c>
      <c r="M136" s="24">
        <v>6</v>
      </c>
      <c r="N136" s="24">
        <v>0</v>
      </c>
      <c r="O136" s="24">
        <v>10</v>
      </c>
      <c r="P136" s="24">
        <v>0</v>
      </c>
      <c r="Q136" s="25"/>
      <c r="R136" s="26">
        <v>42635</v>
      </c>
      <c r="S136" s="20">
        <v>1</v>
      </c>
      <c r="T136" s="20">
        <v>2</v>
      </c>
      <c r="U136" s="20">
        <v>1</v>
      </c>
      <c r="V136" s="32">
        <f>(0.1*S136)+(0.7*T136)+(0.2*U136)</f>
        <v>1.7</v>
      </c>
      <c r="W136" s="33" t="str">
        <f t="shared" si="24"/>
        <v>Good</v>
      </c>
      <c r="X136" s="20"/>
      <c r="Z136" s="6" t="s">
        <v>119</v>
      </c>
      <c r="AB136" s="5" t="str">
        <f t="shared" si="22"/>
        <v>TRUE</v>
      </c>
    </row>
    <row r="142" spans="1:29">
      <c r="AC142" s="9"/>
    </row>
    <row r="143" spans="1:29">
      <c r="AC143" s="9"/>
    </row>
    <row r="144" spans="1:29">
      <c r="AC144" s="9"/>
    </row>
    <row r="145" spans="29:29">
      <c r="AC145" s="9"/>
    </row>
    <row r="146" spans="29:29">
      <c r="AC146" s="9"/>
    </row>
    <row r="147" spans="29:29">
      <c r="AC147" s="9"/>
    </row>
    <row r="148" spans="29:29">
      <c r="AC148" s="9"/>
    </row>
    <row r="149" spans="29:29">
      <c r="AC149" s="9"/>
    </row>
    <row r="150" spans="29:29">
      <c r="AC150" s="9"/>
    </row>
    <row r="151" spans="29:29">
      <c r="AC151" s="9"/>
    </row>
  </sheetData>
  <mergeCells count="4">
    <mergeCell ref="R1:X1"/>
    <mergeCell ref="D1:E1"/>
    <mergeCell ref="F1:I1"/>
    <mergeCell ref="K1:Q1"/>
  </mergeCells>
  <pageMargins left="0.15748031496062992" right="0.19685039370078741" top="0.19685039370078741" bottom="0.19685039370078741" header="0.51181102362204722" footer="0.51181102362204722"/>
  <pageSetup paperSize="8" scale="90" fitToHeight="4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Roads</vt:lpstr>
      <vt:lpstr>Roads!Print_Titles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Makin, Alexander</dc:creator>
  <cp:lastModifiedBy>Sadaf Khan</cp:lastModifiedBy>
  <cp:lastPrinted>2016-09-21T22:47:33Z</cp:lastPrinted>
  <dcterms:created xsi:type="dcterms:W3CDTF">2016-08-30T01:58:57Z</dcterms:created>
  <dcterms:modified xsi:type="dcterms:W3CDTF">2017-01-12T05:29:06Z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A41602671</vt:lpwstr>
  </property>
  <property fmtid="{D5CDD505-2E9C-101B-9397-08002B2CF9AE}" pid="4" name="Objective-Title">
    <vt:lpwstr>Attachment C - Requested information - RICHARDSON_ROAD_INSPECTION 2016</vt:lpwstr>
  </property>
  <property fmtid="{D5CDD505-2E9C-101B-9397-08002B2CF9AE}" pid="5" name="Objective-Comment">
    <vt:lpwstr/>
  </property>
  <property fmtid="{D5CDD505-2E9C-101B-9397-08002B2CF9AE}" pid="6" name="Objective-CreationStamp">
    <vt:filetime>2023-04-12T05:41:52Z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2023-04-16T21:46:07Z</vt:filetime>
  </property>
  <property fmtid="{D5CDD505-2E9C-101B-9397-08002B2CF9AE}" pid="11" name="Objective-Owner">
    <vt:lpwstr>Samantha Irons</vt:lpwstr>
  </property>
  <property fmtid="{D5CDD505-2E9C-101B-9397-08002B2CF9AE}" pid="12" name="Objective-Path">
    <vt:lpwstr>Whole of ACT Government:TCCS STRUCTURE - Content Restriction Hierarchy:DIVISION: Chief Operating Officer:BRANCH: Legal and Contracts:FOI:FOI | 02. FREEDOM OF INFORMATION ACT 2016:FOI | 02. FREEDOM OF INFORMATION ACT 2016 | 03. Access applications:FOI - 01 July 2022 - 30 June 2023:2023:FOI Request - 23-029 - Lawyer BLUMERS -  Documents relating to Deamer Crescent street in Richardson.:APPLICATION ASSESSMENT:08. DECISION PACKAGE:SIGNED:</vt:lpwstr>
  </property>
  <property fmtid="{D5CDD505-2E9C-101B-9397-08002B2CF9AE}" pid="13" name="Objective-Parent">
    <vt:lpwstr>SIGNED</vt:lpwstr>
  </property>
  <property fmtid="{D5CDD505-2E9C-101B-9397-08002B2CF9AE}" pid="14" name="Objective-State">
    <vt:lpwstr>Being Drafted</vt:lpwstr>
  </property>
  <property fmtid="{D5CDD505-2E9C-101B-9397-08002B2CF9AE}" pid="15" name="Objective-Version">
    <vt:lpwstr>0.1</vt:lpwstr>
  </property>
  <property fmtid="{D5CDD505-2E9C-101B-9397-08002B2CF9AE}" pid="16" name="Objective-VersionNumber">
    <vt:r8>1</vt:r8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1-2023/32783</vt:lpwstr>
  </property>
  <property fmtid="{D5CDD505-2E9C-101B-9397-08002B2CF9AE}" pid="19" name="Objective-Classification">
    <vt:lpwstr>[Inherited - In Confidence (green file cover)]</vt:lpwstr>
  </property>
  <property fmtid="{D5CDD505-2E9C-101B-9397-08002B2CF9AE}" pid="20" name="Objective-Caveats">
    <vt:lpwstr/>
  </property>
  <property fmtid="{D5CDD505-2E9C-101B-9397-08002B2CF9AE}" pid="21" name="Objective-Owner Agency">
    <vt:lpwstr>TCCS</vt:lpwstr>
  </property>
  <property fmtid="{D5CDD505-2E9C-101B-9397-08002B2CF9AE}" pid="22" name="Objective-Document Type">
    <vt:lpwstr>0-Document</vt:lpwstr>
  </property>
  <property fmtid="{D5CDD505-2E9C-101B-9397-08002B2CF9AE}" pid="23" name="Objective-Language">
    <vt:lpwstr>English (en)</vt:lpwstr>
  </property>
  <property fmtid="{D5CDD505-2E9C-101B-9397-08002B2CF9AE}" pid="24" name="Objective-Jurisdiction">
    <vt:lpwstr>ACT</vt:lpwstr>
  </property>
  <property fmtid="{D5CDD505-2E9C-101B-9397-08002B2CF9AE}" pid="25" name="Objective-Customers">
    <vt:lpwstr/>
  </property>
  <property fmtid="{D5CDD505-2E9C-101B-9397-08002B2CF9AE}" pid="26" name="Objective-Places">
    <vt:lpwstr/>
  </property>
  <property fmtid="{D5CDD505-2E9C-101B-9397-08002B2CF9AE}" pid="27" name="Objective-Transaction Reference">
    <vt:lpwstr/>
  </property>
  <property fmtid="{D5CDD505-2E9C-101B-9397-08002B2CF9AE}" pid="28" name="Objective-Document Created By">
    <vt:lpwstr/>
  </property>
  <property fmtid="{D5CDD505-2E9C-101B-9397-08002B2CF9AE}" pid="29" name="Objective-Document Created On">
    <vt:lpwstr/>
  </property>
  <property fmtid="{D5CDD505-2E9C-101B-9397-08002B2CF9AE}" pid="30" name="Objective-Covers Period From">
    <vt:lpwstr/>
  </property>
  <property fmtid="{D5CDD505-2E9C-101B-9397-08002B2CF9AE}" pid="31" name="Objective-Covers Period To">
    <vt:lpwstr/>
  </property>
</Properties>
</file>